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60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<sst xmlns="http://schemas.openxmlformats.org/spreadsheetml/2006/main" count="123" uniqueCount="105">
  <si>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Semosulobebi</t>
  </si>
  <si>
    <t>Semosavlebi</t>
  </si>
  <si>
    <t>arafinansuri aqtivebis kleba</t>
  </si>
  <si>
    <t>finansuri aqtivebis kleba</t>
  </si>
  <si>
    <t>valdebulebebis zrda</t>
  </si>
  <si>
    <t>gadasaxadebi</t>
  </si>
  <si>
    <t>ucxour sawarmoTa qonebaze (garda miwisa)</t>
  </si>
  <si>
    <t>fizikur pirTa qonebaze (garda miwisa)</t>
  </si>
  <si>
    <t>sxva gadasaxadebi qonebaze</t>
  </si>
  <si>
    <t>grantebi</t>
  </si>
  <si>
    <t>sxva Semosavlebi</t>
  </si>
  <si>
    <t>Semosavlebi sakuTrebidan</t>
  </si>
  <si>
    <t>procentebi</t>
  </si>
  <si>
    <t>renta</t>
  </si>
  <si>
    <t>sxva araklasificirebuli renta</t>
  </si>
  <si>
    <t>saerTo-saxelmwifoebrivi salicenzio mosakrebeli</t>
  </si>
  <si>
    <t>sanebarTvo mosakrebeli</t>
  </si>
  <si>
    <t>saxelmwifo baJi</t>
  </si>
  <si>
    <t>samxedro savaldebulo samsaxuris gadavadebis mosakrebeli</t>
  </si>
  <si>
    <t>saTamaSo biznesis mosakrebeli</t>
  </si>
  <si>
    <t>arasabazro wesiT gayiduli saqoneli da momsaxureba</t>
  </si>
  <si>
    <t>Semosavlebi saqonlis realizaciidan</t>
  </si>
  <si>
    <t>Semosavlebi momsaxurebis gawevidan</t>
  </si>
  <si>
    <t>nebayoflobiTi transferebi, grantebis gareSe</t>
  </si>
  <si>
    <t>Sereuli da sxva araklasificirebuli Semosavlebi</t>
  </si>
  <si>
    <t>ZiriTadi aqtivebi</t>
  </si>
  <si>
    <t>arawarmoebuli aqtivebi</t>
  </si>
  <si>
    <t>miwa</t>
  </si>
  <si>
    <t>sxva bunebrivi aqtivebi</t>
  </si>
  <si>
    <t>sesxebi</t>
  </si>
  <si>
    <t>aqciebi da sxva kapitali</t>
  </si>
  <si>
    <t>sxva debitoruli davalianebebi</t>
  </si>
  <si>
    <t>saSinao</t>
  </si>
  <si>
    <t>sagareo</t>
  </si>
  <si>
    <t>gaTanabrebiTi transferi</t>
  </si>
  <si>
    <t xml:space="preserve">danarTi #3 </t>
  </si>
  <si>
    <t>soflis mxardaWeris programa</t>
  </si>
  <si>
    <t>d a s a x e l e b a</t>
  </si>
  <si>
    <t>kodi</t>
  </si>
  <si>
    <t>2010 
faqti</t>
  </si>
  <si>
    <t>m.S. sax. biujetis fondebidan gamoyofili saxsrebi</t>
  </si>
  <si>
    <t>m.S. sakuTari saxsrebi</t>
  </si>
  <si>
    <t>noemberi</t>
  </si>
  <si>
    <t>gadasaxadebi qonebaze</t>
  </si>
  <si>
    <t xml:space="preserve">saqarTvelos sawarmoTa qonebaze (garda miwisa)        </t>
  </si>
  <si>
    <t>ekonomikuri saqmianobisTvis gamoyenebul qonebaze</t>
  </si>
  <si>
    <t>araekonomikuri saqmianobisTvis gamoyenebul uZrav qoenbaze</t>
  </si>
  <si>
    <t>saqarTveloSi registrirebul msubuq avtomobilebze</t>
  </si>
  <si>
    <t xml:space="preserve">saqarTveloSi registrirebul iaxtebze (katarlebze) </t>
  </si>
  <si>
    <t>saqarTveloSi registrirebul TviTmfrinavebze</t>
  </si>
  <si>
    <r>
      <t>saqarTveloSi registrirebul Seulmfrenebze</t>
    </r>
  </si>
  <si>
    <t xml:space="preserve">sasoflo-sameurneo daniSnulebis miwaze   qonebis gadasaxadi                            </t>
  </si>
  <si>
    <t>fizikur pirebidan</t>
  </si>
  <si>
    <t>iuridiul pirebidan</t>
  </si>
  <si>
    <t xml:space="preserve">arasasoflo-sameurneo daniSnulebis miwaze  qonebis gadasaxadi                                         </t>
  </si>
  <si>
    <t>sxva gadasaxadebi</t>
  </si>
  <si>
    <t>saerTaSoriso organizaciebidan da sxva qveynis mTavrobidan miRebuli grantebi</t>
  </si>
  <si>
    <t>aWaris avtonomiuri respublikis biujetidan gamoyofili transferi</t>
  </si>
  <si>
    <t>saxelmwifo biujetidan gamoyofili transferi</t>
  </si>
  <si>
    <t>biujetiT gaTvaliswinebuli transferebi</t>
  </si>
  <si>
    <t>miznobrivi transferi delegirebuli uflebamosilebis gansaxorcieleblad</t>
  </si>
  <si>
    <t xml:space="preserve">infrastruqturis ganviTarebisaTvis da sxva mimdinare RonisZiebebis dasafinanseblad  </t>
  </si>
  <si>
    <t>fondebidan gamoyofili transferebi</t>
  </si>
  <si>
    <t>regionebis fondis pirveladi ganawileba</t>
  </si>
  <si>
    <t>mgf-s Tanadafinanseba</t>
  </si>
  <si>
    <t>skolebis reabilitacia</t>
  </si>
  <si>
    <t>sxva proeqtebi</t>
  </si>
  <si>
    <t>gamgeobis Senobis, sportuli darbazis remonti, fasadebis SeRebva, moednis keTilmowyoba, sanagve urnebis SeZena</t>
  </si>
  <si>
    <t xml:space="preserve"> gare ganaTeba, dasufTaveba, yinulis moednis montaJi</t>
  </si>
  <si>
    <t>m.S. sxva danarCeni</t>
  </si>
  <si>
    <t>depozitebze da angariSebze daricxuli procentebi</t>
  </si>
  <si>
    <t xml:space="preserve">mosakrebeli bunebrivi resursebiT sargeblobisaTvis                     </t>
  </si>
  <si>
    <t>mosakrebeli wiaRiT sargeblobisaTvis</t>
  </si>
  <si>
    <t>mosakrebeli saxelmwifo tyis fondis merqnuli resursebiT sargeblobisaTvis</t>
  </si>
  <si>
    <t>mosakrebeli garemodan gadamfreni frinvelebis amoRebaze</t>
  </si>
  <si>
    <t>Semosavali miwis ijaridan da marTvaSi (uzurfruqti, qiravnoba da sxva) gadacemidan</t>
  </si>
  <si>
    <t>saqonlisa da momsaxurebis realizacia</t>
  </si>
  <si>
    <t>administraciuli mosakreblebi da gadasaxdelebi</t>
  </si>
  <si>
    <t xml:space="preserve">sajaro informaciis aslis gadaRebis mosakrebeli  </t>
  </si>
  <si>
    <t xml:space="preserve">saTamaSo aparetebidan </t>
  </si>
  <si>
    <t>totalizatoris,bingos, lotos salaroebidan</t>
  </si>
  <si>
    <t xml:space="preserve">adgilobrivi mosakrebeli dasaxlebuli teritoriis dasufTavebisaTvis </t>
  </si>
  <si>
    <t xml:space="preserve">sxva araklasificirebuli mosakrebeli </t>
  </si>
  <si>
    <t xml:space="preserve">jarimebi, sanqciebi da sauravebi </t>
  </si>
  <si>
    <t>Semosavali sanqciebidan (jarimebi da sauravebi) administraciuli samarTal darRvevebis gamo</t>
  </si>
  <si>
    <t>Semosavali sanqciebidan (jarimebi da sauravebi) administraciuli samarTal darRvevebis gamo Srmis janmrTelobis da socialuri dacvis sferoebSi</t>
  </si>
  <si>
    <t>Semosavali saxelmwifo administraciuli samarTal darRvevebis gamo garemos dacvis bunebaTsargeblobis sferoebSi</t>
  </si>
  <si>
    <t>Semosavali sanqciebidan(jarimebi da sauravebi) administraciuli samarTaldarRvevebis gamo transportze sagzao meurneobisa da kavSirgabmulobis dargSi</t>
  </si>
  <si>
    <t>sagzao moZraobis wesebis darRvevis gamo</t>
  </si>
  <si>
    <t xml:space="preserve">Semosavali sanqciebidan(jarimebi da sauravebi)sazogadoebrivi wesrigis xelmyofi  administraciuli samarTaldarRvevebis gamo </t>
  </si>
  <si>
    <t xml:space="preserve">Semosavali sanqciebidan(jarimebi da sauravebi)mmarTvelobis dadgenili wesis xelmyofi   administraciuli samarTaldarRvevebis gamo </t>
  </si>
  <si>
    <t>Semosavali sanqciebidan (jarimebi da sauravebi) arqiteqturul-saamSeneblo saqmianobaSi gamovlenili darRvevebis gamo</t>
  </si>
  <si>
    <t xml:space="preserve">sasoflo-sameurneo daniSnulebis miwis  arasasoflo sameurneo mizniT 
gamoyofisas sabacvlo miwis aTvisebis Rirebulebisa da miyenebuli
zianis anazRaurebidan miRebuli Semosavali                            </t>
  </si>
  <si>
    <t>Senobebi da nagebobebi</t>
  </si>
  <si>
    <t>arasacxovrebeli Senobebi</t>
  </si>
  <si>
    <t xml:space="preserve">faseulobebi </t>
  </si>
  <si>
    <t xml:space="preserve">saSinao </t>
  </si>
  <si>
    <t xml:space="preserve">fasiani qaRaldebi, garda aqciebisa </t>
  </si>
  <si>
    <t xml:space="preserve">sadazRvevo teqnikuri rezervebi </t>
  </si>
  <si>
    <t xml:space="preserve">warmoebuli finansuri instrumentebi </t>
  </si>
  <si>
    <t xml:space="preserve">sagareo </t>
  </si>
  <si>
    <t>2012 wlis gegma</t>
  </si>
  <si>
    <t>damtkicebulia municipalitetis sakrebulos 2012 wlis 18 ianvris #1 dadgenilebiT                                    sakrebulos Tavmjdomare:                 a.mameSvili</t>
  </si>
  <si>
    <t>2011 faqti</t>
  </si>
  <si>
    <t>danarTi #6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</si>
</sst>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1"/>
      <color indexed="8"/>
      <name val="Calibri"/>
      <family val="2"/>
    </font>
    <font>
      <sz val="11"/>
      <color indexed="8"/>
      <name val="AcadNusx"/>
      <family val="0"/>
    </font>
    <font>
      <sz val="8"/>
      <name val="Calibri"/>
      <family val="2"/>
    </font>
    <font>
      <sz val="14"/>
      <name val="LitNusx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G_CenturyOldStyle"/>
      <family val="2"/>
    </font>
    <font>
      <b/>
      <sz val="7"/>
      <name val="LitNusx"/>
      <family val="2"/>
    </font>
    <font>
      <b/>
      <sz val="16"/>
      <name val="LitNusx"/>
      <family val="2"/>
    </font>
    <font>
      <b/>
      <sz val="10"/>
      <name val="LitNusx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7"/>
      <name val="LitNusx"/>
      <family val="2"/>
    </font>
    <font>
      <b/>
      <sz val="7"/>
      <color indexed="12"/>
      <name val="LitNusx"/>
      <family val="2"/>
    </font>
    <font>
      <b/>
      <sz val="7"/>
      <color indexed="10"/>
      <name val="LitNusx"/>
      <family val="2"/>
    </font>
    <font>
      <b/>
      <sz val="7"/>
      <color indexed="36"/>
      <name val="LitNusx"/>
      <family val="2"/>
    </font>
    <font>
      <b/>
      <sz val="7"/>
      <color indexed="17"/>
      <name val="LitNusx"/>
      <family val="2"/>
    </font>
    <font>
      <i/>
      <sz val="7"/>
      <name val="LitNusx"/>
      <family val="2"/>
    </font>
    <font>
      <sz val="7"/>
      <name val="Arial"/>
      <family val="2"/>
    </font>
    <font>
      <sz val="7"/>
      <color indexed="8"/>
      <name val="AcadNusx"/>
      <family val="0"/>
    </font>
    <font>
      <b/>
      <sz val="7"/>
      <name val="GrigoliaMtavr"/>
      <family val="0"/>
    </font>
    <font>
      <sz val="7"/>
      <name val="AcadNus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3" fillId="0" borderId="0" xfId="53" applyFont="1" applyAlignment="1" applyProtection="1">
      <alignment vertical="center" wrapText="1"/>
      <protection/>
    </xf>
    <xf numFmtId="180" fontId="3" fillId="0" borderId="0" xfId="53" applyNumberFormat="1" applyFont="1" applyAlignment="1" applyProtection="1">
      <alignment horizontal="center" vertical="center" wrapText="1"/>
      <protection/>
    </xf>
    <xf numFmtId="180" fontId="3" fillId="0" borderId="0" xfId="42" applyNumberFormat="1" applyFont="1" applyAlignment="1" applyProtection="1">
      <alignment horizontal="center" vertical="center" wrapText="1"/>
      <protection locked="0"/>
    </xf>
    <xf numFmtId="180" fontId="22" fillId="24" borderId="10" xfId="0" applyNumberFormat="1" applyFont="1" applyFill="1" applyBorder="1" applyAlignment="1" applyProtection="1">
      <alignment horizontal="center" vertical="center" wrapText="1"/>
      <protection/>
    </xf>
    <xf numFmtId="180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3" applyFont="1" applyBorder="1" applyAlignment="1" applyProtection="1">
      <alignment horizontal="center" vertical="center" wrapText="1"/>
      <protection/>
    </xf>
    <xf numFmtId="180" fontId="25" fillId="20" borderId="10" xfId="53" applyNumberFormat="1" applyFont="1" applyFill="1" applyBorder="1" applyAlignment="1" applyProtection="1">
      <alignment horizontal="center" vertical="center" wrapText="1"/>
      <protection/>
    </xf>
    <xf numFmtId="180" fontId="25" fillId="0" borderId="10" xfId="53" applyNumberFormat="1" applyFont="1" applyFill="1" applyBorder="1" applyAlignment="1" applyProtection="1">
      <alignment horizontal="center" vertical="center" wrapText="1"/>
      <protection/>
    </xf>
    <xf numFmtId="180" fontId="25" fillId="0" borderId="10" xfId="53" applyNumberFormat="1" applyFont="1" applyBorder="1" applyAlignment="1" applyProtection="1">
      <alignment horizontal="center" vertical="center"/>
      <protection/>
    </xf>
    <xf numFmtId="180" fontId="25" fillId="0" borderId="10" xfId="53" applyNumberFormat="1" applyFont="1" applyFill="1" applyBorder="1" applyAlignment="1" applyProtection="1">
      <alignment horizontal="center" vertical="center"/>
      <protection/>
    </xf>
    <xf numFmtId="0" fontId="24" fillId="0" borderId="12" xfId="53" applyFont="1" applyFill="1" applyBorder="1" applyAlignment="1" applyProtection="1">
      <alignment vertical="center" wrapText="1"/>
      <protection/>
    </xf>
    <xf numFmtId="0" fontId="24" fillId="0" borderId="12" xfId="53" applyFont="1" applyFill="1" applyBorder="1" applyAlignment="1" applyProtection="1">
      <alignment vertical="center" wrapText="1"/>
      <protection locked="0"/>
    </xf>
    <xf numFmtId="0" fontId="24" fillId="0" borderId="13" xfId="53" applyFont="1" applyFill="1" applyBorder="1" applyAlignment="1" applyProtection="1">
      <alignment vertical="center" wrapText="1"/>
      <protection locked="0"/>
    </xf>
    <xf numFmtId="0" fontId="4" fillId="0" borderId="0" xfId="53" applyFont="1" applyBorder="1" applyProtection="1">
      <alignment/>
      <protection/>
    </xf>
    <xf numFmtId="0" fontId="4" fillId="0" borderId="0" xfId="53" applyFont="1" applyBorder="1" applyProtection="1">
      <alignment/>
      <protection locked="0"/>
    </xf>
    <xf numFmtId="180" fontId="25" fillId="20" borderId="10" xfId="53" applyNumberFormat="1" applyFont="1" applyFill="1" applyBorder="1" applyAlignment="1" applyProtection="1">
      <alignment horizontal="center" vertical="center"/>
      <protection/>
    </xf>
    <xf numFmtId="180" fontId="25" fillId="0" borderId="10" xfId="53" applyNumberFormat="1" applyFont="1" applyBorder="1" applyAlignment="1" applyProtection="1">
      <alignment horizontal="center" vertical="center"/>
      <protection/>
    </xf>
    <xf numFmtId="180" fontId="25" fillId="0" borderId="10" xfId="53" applyNumberFormat="1" applyFont="1" applyFill="1" applyBorder="1" applyAlignment="1" applyProtection="1">
      <alignment horizontal="center" vertical="center"/>
      <protection/>
    </xf>
    <xf numFmtId="180" fontId="26" fillId="20" borderId="10" xfId="63" applyNumberFormat="1" applyFont="1" applyFill="1" applyBorder="1" applyAlignment="1" applyProtection="1">
      <alignment horizontal="center" vertical="center" wrapText="1"/>
      <protection/>
    </xf>
    <xf numFmtId="180" fontId="26" fillId="0" borderId="10" xfId="63" applyNumberFormat="1" applyFont="1" applyFill="1" applyBorder="1" applyAlignment="1" applyProtection="1">
      <alignment horizontal="center" vertical="center" wrapText="1"/>
      <protection/>
    </xf>
    <xf numFmtId="180" fontId="26" fillId="0" borderId="10" xfId="43" applyNumberFormat="1" applyFont="1" applyFill="1" applyBorder="1" applyAlignment="1" applyProtection="1">
      <alignment horizontal="center" vertical="center" wrapText="1"/>
      <protection/>
    </xf>
    <xf numFmtId="180" fontId="27" fillId="20" borderId="10" xfId="42" applyNumberFormat="1" applyFont="1" applyFill="1" applyBorder="1" applyAlignment="1" applyProtection="1">
      <alignment horizontal="center" vertic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/>
    </xf>
    <xf numFmtId="180" fontId="27" fillId="0" borderId="10" xfId="42" applyNumberFormat="1" applyFont="1" applyFill="1" applyBorder="1" applyAlignment="1" applyProtection="1">
      <alignment horizontal="center" vertical="center" wrapText="1"/>
      <protection/>
    </xf>
    <xf numFmtId="180" fontId="28" fillId="20" borderId="10" xfId="63" applyNumberFormat="1" applyFont="1" applyFill="1" applyBorder="1" applyAlignment="1" applyProtection="1">
      <alignment horizontal="center" wrapText="1"/>
      <protection/>
    </xf>
    <xf numFmtId="180" fontId="28" fillId="0" borderId="10" xfId="63" applyNumberFormat="1" applyFont="1" applyFill="1" applyBorder="1" applyAlignment="1" applyProtection="1">
      <alignment horizontal="center" wrapText="1"/>
      <protection/>
    </xf>
    <xf numFmtId="180" fontId="28" fillId="0" borderId="10" xfId="63" applyNumberFormat="1" applyFont="1" applyFill="1" applyBorder="1" applyAlignment="1" applyProtection="1">
      <alignment horizontal="center" wrapText="1"/>
      <protection locked="0"/>
    </xf>
    <xf numFmtId="180" fontId="28" fillId="0" borderId="10" xfId="43" applyNumberFormat="1" applyFont="1" applyFill="1" applyBorder="1" applyAlignment="1" applyProtection="1">
      <alignment horizontal="center" wrapText="1"/>
      <protection locked="0"/>
    </xf>
    <xf numFmtId="180" fontId="28" fillId="0" borderId="10" xfId="43" applyNumberFormat="1" applyFont="1" applyFill="1" applyBorder="1" applyAlignment="1" applyProtection="1">
      <alignment horizontal="center" wrapText="1"/>
      <protection/>
    </xf>
    <xf numFmtId="180" fontId="4" fillId="20" borderId="10" xfId="63" applyNumberFormat="1" applyFont="1" applyFill="1" applyBorder="1" applyAlignment="1" applyProtection="1">
      <alignment horizontal="center" wrapText="1"/>
      <protection/>
    </xf>
    <xf numFmtId="180" fontId="4" fillId="0" borderId="10" xfId="63" applyNumberFormat="1" applyFont="1" applyFill="1" applyBorder="1" applyAlignment="1" applyProtection="1">
      <alignment horizontal="center" wrapText="1"/>
      <protection/>
    </xf>
    <xf numFmtId="180" fontId="4" fillId="0" borderId="10" xfId="63" applyNumberFormat="1" applyFont="1" applyFill="1" applyBorder="1" applyAlignment="1" applyProtection="1">
      <alignment horizontal="center" wrapText="1"/>
      <protection locked="0"/>
    </xf>
    <xf numFmtId="180" fontId="4" fillId="0" borderId="10" xfId="43" applyNumberFormat="1" applyFont="1" applyFill="1" applyBorder="1" applyAlignment="1" applyProtection="1">
      <alignment horizontal="center" wrapText="1"/>
      <protection locked="0"/>
    </xf>
    <xf numFmtId="180" fontId="27" fillId="24" borderId="10" xfId="42" applyNumberFormat="1" applyFont="1" applyFill="1" applyBorder="1" applyAlignment="1" applyProtection="1">
      <alignment horizontal="center" vertic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26" fillId="20" borderId="10" xfId="63" applyNumberFormat="1" applyFont="1" applyFill="1" applyBorder="1" applyAlignment="1" applyProtection="1">
      <alignment horizontal="center" wrapText="1"/>
      <protection/>
    </xf>
    <xf numFmtId="180" fontId="26" fillId="0" borderId="10" xfId="63" applyNumberFormat="1" applyFont="1" applyFill="1" applyBorder="1" applyAlignment="1" applyProtection="1">
      <alignment horizontal="center" wrapText="1"/>
      <protection/>
    </xf>
    <xf numFmtId="180" fontId="26" fillId="0" borderId="10" xfId="43" applyNumberFormat="1" applyFont="1" applyFill="1" applyBorder="1" applyAlignment="1" applyProtection="1">
      <alignment horizontal="center" wrapText="1"/>
      <protection/>
    </xf>
    <xf numFmtId="180" fontId="27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0" borderId="10" xfId="42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63" applyNumberFormat="1" applyFont="1" applyFill="1" applyBorder="1" applyAlignment="1" applyProtection="1">
      <alignment horizontal="center" wrapText="1"/>
      <protection/>
    </xf>
    <xf numFmtId="180" fontId="25" fillId="0" borderId="10" xfId="63" applyNumberFormat="1" applyFont="1" applyFill="1" applyBorder="1" applyAlignment="1" applyProtection="1">
      <alignment horizontal="center" wrapText="1"/>
      <protection/>
    </xf>
    <xf numFmtId="180" fontId="25" fillId="0" borderId="10" xfId="43" applyNumberFormat="1" applyFont="1" applyFill="1" applyBorder="1" applyAlignment="1" applyProtection="1">
      <alignment horizontal="center" wrapText="1"/>
      <protection/>
    </xf>
    <xf numFmtId="180" fontId="4" fillId="2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43" applyNumberFormat="1" applyFont="1" applyFill="1" applyBorder="1" applyAlignment="1" applyProtection="1">
      <alignment horizontal="center" wrapText="1"/>
      <protection/>
    </xf>
    <xf numFmtId="180" fontId="29" fillId="20" borderId="10" xfId="63" applyNumberFormat="1" applyFont="1" applyFill="1" applyBorder="1" applyAlignment="1" applyProtection="1">
      <alignment horizontal="center" wrapText="1"/>
      <protection/>
    </xf>
    <xf numFmtId="180" fontId="29" fillId="0" borderId="10" xfId="63" applyNumberFormat="1" applyFont="1" applyFill="1" applyBorder="1" applyAlignment="1" applyProtection="1">
      <alignment horizontal="center" wrapText="1"/>
      <protection/>
    </xf>
    <xf numFmtId="180" fontId="29" fillId="0" borderId="10" xfId="63" applyNumberFormat="1" applyFont="1" applyFill="1" applyBorder="1" applyAlignment="1" applyProtection="1">
      <alignment horizontal="center" wrapText="1"/>
      <protection locked="0"/>
    </xf>
    <xf numFmtId="180" fontId="29" fillId="0" borderId="14" xfId="43" applyNumberFormat="1" applyFont="1" applyFill="1" applyBorder="1" applyAlignment="1" applyProtection="1">
      <alignment horizontal="center" wrapText="1"/>
      <protection locked="0"/>
    </xf>
    <xf numFmtId="180" fontId="29" fillId="0" borderId="15" xfId="43" applyNumberFormat="1" applyFont="1" applyFill="1" applyBorder="1" applyAlignment="1" applyProtection="1">
      <alignment horizontal="center" wrapText="1"/>
      <protection locked="0"/>
    </xf>
    <xf numFmtId="180" fontId="29" fillId="0" borderId="16" xfId="43" applyNumberFormat="1" applyFont="1" applyFill="1" applyBorder="1" applyAlignment="1" applyProtection="1">
      <alignment horizontal="center" wrapText="1"/>
      <protection locked="0"/>
    </xf>
    <xf numFmtId="180" fontId="4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63" applyNumberFormat="1" applyFont="1" applyFill="1" applyBorder="1" applyAlignment="1" applyProtection="1">
      <alignment horizontal="center" vertical="center" wrapText="1"/>
      <protection/>
    </xf>
    <xf numFmtId="180" fontId="25" fillId="0" borderId="10" xfId="63" applyNumberFormat="1" applyFont="1" applyFill="1" applyBorder="1" applyAlignment="1" applyProtection="1">
      <alignment horizontal="center" vertical="center" wrapText="1"/>
      <protection/>
    </xf>
    <xf numFmtId="180" fontId="25" fillId="0" borderId="10" xfId="63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43" applyNumberFormat="1" applyFont="1" applyFill="1" applyBorder="1" applyAlignment="1" applyProtection="1">
      <alignment horizontal="center" vertical="center" wrapText="1"/>
      <protection locked="0"/>
    </xf>
    <xf numFmtId="180" fontId="25" fillId="20" borderId="10" xfId="0" applyNumberFormat="1" applyFont="1" applyFill="1" applyBorder="1" applyAlignment="1" applyProtection="1">
      <alignment horizontal="center" vertical="center" wrapText="1"/>
      <protection/>
    </xf>
    <xf numFmtId="180" fontId="25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0" borderId="10" xfId="0" applyNumberFormat="1" applyFont="1" applyFill="1" applyBorder="1" applyAlignment="1" applyProtection="1">
      <alignment horizontal="right"/>
      <protection/>
    </xf>
    <xf numFmtId="180" fontId="4" fillId="24" borderId="10" xfId="0" applyNumberFormat="1" applyFont="1" applyFill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4" fillId="24" borderId="10" xfId="0" applyNumberFormat="1" applyFont="1" applyFill="1" applyBorder="1" applyAlignment="1" applyProtection="1">
      <alignment horizontal="right"/>
      <protection locked="0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180" fontId="30" fillId="20" borderId="10" xfId="0" applyNumberFormat="1" applyFont="1" applyFill="1" applyBorder="1" applyAlignment="1" applyProtection="1">
      <alignment horizontal="center" vertical="center" wrapText="1"/>
      <protection/>
    </xf>
    <xf numFmtId="180" fontId="30" fillId="24" borderId="10" xfId="0" applyNumberFormat="1" applyFont="1" applyFill="1" applyBorder="1" applyAlignment="1" applyProtection="1">
      <alignment horizontal="center" vertical="center" wrapText="1"/>
      <protection/>
    </xf>
    <xf numFmtId="180" fontId="30" fillId="0" borderId="10" xfId="0" applyNumberFormat="1" applyFont="1" applyFill="1" applyBorder="1" applyAlignment="1" applyProtection="1">
      <alignment horizontal="center" vertical="center" wrapText="1"/>
      <protection/>
    </xf>
    <xf numFmtId="180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18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/>
      <protection/>
    </xf>
    <xf numFmtId="0" fontId="4" fillId="0" borderId="12" xfId="53" applyFont="1" applyBorder="1" applyAlignment="1" applyProtection="1">
      <alignment/>
      <protection locked="0"/>
    </xf>
    <xf numFmtId="0" fontId="4" fillId="0" borderId="13" xfId="53" applyFont="1" applyBorder="1" applyAlignment="1" applyProtection="1">
      <alignment/>
      <protection locked="0"/>
    </xf>
    <xf numFmtId="180" fontId="25" fillId="20" borderId="10" xfId="53" applyNumberFormat="1" applyFont="1" applyFill="1" applyBorder="1" applyAlignment="1" applyProtection="1">
      <alignment horizontal="center"/>
      <protection/>
    </xf>
    <xf numFmtId="180" fontId="25" fillId="0" borderId="10" xfId="53" applyNumberFormat="1" applyFont="1" applyFill="1" applyBorder="1" applyAlignment="1" applyProtection="1">
      <alignment horizontal="center"/>
      <protection/>
    </xf>
    <xf numFmtId="180" fontId="28" fillId="20" borderId="10" xfId="42" applyNumberFormat="1" applyFont="1" applyFill="1" applyBorder="1" applyAlignment="1" applyProtection="1">
      <alignment horizontal="center" vertical="center" wrapText="1"/>
      <protection/>
    </xf>
    <xf numFmtId="180" fontId="28" fillId="0" borderId="10" xfId="53" applyNumberFormat="1" applyFont="1" applyFill="1" applyBorder="1" applyAlignment="1" applyProtection="1">
      <alignment horizontal="center" vertical="center"/>
      <protection/>
    </xf>
    <xf numFmtId="180" fontId="28" fillId="0" borderId="10" xfId="53" applyNumberFormat="1" applyFont="1" applyFill="1" applyBorder="1" applyAlignment="1" applyProtection="1">
      <alignment horizontal="center" vertical="center"/>
      <protection locked="0"/>
    </xf>
    <xf numFmtId="180" fontId="28" fillId="24" borderId="10" xfId="42" applyNumberFormat="1" applyFont="1" applyFill="1" applyBorder="1" applyAlignment="1" applyProtection="1">
      <alignment horizontal="center" vertical="center" wrapText="1"/>
      <protection/>
    </xf>
    <xf numFmtId="180" fontId="28" fillId="24" borderId="10" xfId="42" applyNumberFormat="1" applyFont="1" applyFill="1" applyBorder="1" applyAlignment="1" applyProtection="1">
      <alignment horizontal="center" vertical="center" wrapText="1"/>
      <protection locked="0"/>
    </xf>
    <xf numFmtId="180" fontId="27" fillId="20" borderId="10" xfId="42" applyNumberFormat="1" applyFont="1" applyFill="1" applyBorder="1" applyAlignment="1" applyProtection="1">
      <alignment horizontal="center" vertical="center" wrapText="1"/>
      <protection/>
    </xf>
    <xf numFmtId="180" fontId="30" fillId="24" borderId="10" xfId="42" applyNumberFormat="1" applyFont="1" applyFill="1" applyBorder="1" applyAlignment="1" applyProtection="1">
      <alignment horizontal="center" vertical="center" wrapText="1"/>
      <protection/>
    </xf>
    <xf numFmtId="180" fontId="30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 wrapText="1"/>
      <protection/>
    </xf>
    <xf numFmtId="0" fontId="22" fillId="0" borderId="12" xfId="53" applyFont="1" applyFill="1" applyBorder="1" applyAlignment="1" applyProtection="1">
      <alignment vertical="center" wrapText="1"/>
      <protection/>
    </xf>
    <xf numFmtId="0" fontId="32" fillId="0" borderId="10" xfId="54" applyFont="1" applyFill="1" applyBorder="1" applyAlignment="1" applyProtection="1">
      <alignment horizontal="left" vertical="center" wrapText="1"/>
      <protection/>
    </xf>
    <xf numFmtId="0" fontId="33" fillId="0" borderId="10" xfId="53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 indent="5"/>
      <protection/>
    </xf>
    <xf numFmtId="0" fontId="36" fillId="0" borderId="10" xfId="0" applyFont="1" applyFill="1" applyBorder="1" applyAlignment="1" applyProtection="1">
      <alignment horizontal="left" vertical="center" wrapText="1" indent="6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7" fillId="0" borderId="12" xfId="53" applyFont="1" applyBorder="1" applyAlignment="1" applyProtection="1">
      <alignment/>
      <protection/>
    </xf>
    <xf numFmtId="0" fontId="38" fillId="0" borderId="0" xfId="0" applyFont="1" applyAlignment="1">
      <alignment horizontal="center" vertical="center"/>
    </xf>
    <xf numFmtId="180" fontId="22" fillId="20" borderId="10" xfId="0" applyNumberFormat="1" applyFont="1" applyFill="1" applyBorder="1" applyAlignment="1" applyProtection="1">
      <alignment horizontal="center" vertical="center" wrapText="1"/>
      <protection/>
    </xf>
    <xf numFmtId="180" fontId="39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0" fontId="35" fillId="0" borderId="10" xfId="0" applyFont="1" applyFill="1" applyBorder="1" applyAlignment="1" applyProtection="1">
      <alignment horizontal="left" vertical="center" wrapText="1" indent="6"/>
      <protection/>
    </xf>
    <xf numFmtId="0" fontId="22" fillId="0" borderId="17" xfId="53" applyFont="1" applyFill="1" applyBorder="1" applyAlignment="1" applyProtection="1">
      <alignment vertical="center" wrapText="1"/>
      <protection/>
    </xf>
    <xf numFmtId="0" fontId="32" fillId="0" borderId="10" xfId="54" applyFont="1" applyFill="1" applyBorder="1" applyAlignment="1" applyProtection="1">
      <alignment horizontal="left" vertical="center" wrapText="1" indent="1"/>
      <protection/>
    </xf>
    <xf numFmtId="0" fontId="33" fillId="24" borderId="10" xfId="53" applyFont="1" applyFill="1" applyBorder="1" applyAlignment="1" applyProtection="1">
      <alignment horizontal="left" vertical="center" wrapText="1" indent="2"/>
      <protection/>
    </xf>
    <xf numFmtId="0" fontId="34" fillId="0" borderId="10" xfId="0" applyFont="1" applyFill="1" applyBorder="1" applyAlignment="1" applyProtection="1">
      <alignment horizontal="left" vertical="center" wrapText="1" indent="4"/>
      <protection/>
    </xf>
    <xf numFmtId="0" fontId="22" fillId="0" borderId="10" xfId="0" applyFont="1" applyFill="1" applyBorder="1" applyAlignment="1" applyProtection="1">
      <alignment horizontal="left" vertical="center" wrapText="1" indent="4"/>
      <protection/>
    </xf>
    <xf numFmtId="0" fontId="22" fillId="0" borderId="10" xfId="0" applyFont="1" applyFill="1" applyBorder="1" applyAlignment="1" applyProtection="1">
      <alignment horizontal="left" vertical="center" wrapText="1" indent="3"/>
      <protection/>
    </xf>
    <xf numFmtId="0" fontId="31" fillId="0" borderId="10" xfId="0" applyFont="1" applyFill="1" applyBorder="1" applyAlignment="1" applyProtection="1">
      <alignment horizontal="left" vertical="center" wrapText="1" indent="4"/>
      <protection/>
    </xf>
    <xf numFmtId="0" fontId="22" fillId="24" borderId="10" xfId="53" applyFont="1" applyFill="1" applyBorder="1" applyAlignment="1" applyProtection="1">
      <alignment horizontal="left" vertical="center" wrapText="1" indent="2"/>
      <protection/>
    </xf>
    <xf numFmtId="0" fontId="22" fillId="0" borderId="10" xfId="53" applyFont="1" applyFill="1" applyBorder="1" applyAlignment="1" applyProtection="1">
      <alignment horizontal="left" vertical="center" wrapText="1" indent="2"/>
      <protection/>
    </xf>
    <xf numFmtId="0" fontId="40" fillId="0" borderId="17" xfId="53" applyFont="1" applyBorder="1" applyAlignment="1" applyProtection="1">
      <alignment wrapText="1"/>
      <protection/>
    </xf>
    <xf numFmtId="0" fontId="37" fillId="0" borderId="17" xfId="53" applyFont="1" applyBorder="1" applyAlignment="1" applyProtection="1">
      <alignment/>
      <protection/>
    </xf>
    <xf numFmtId="0" fontId="23" fillId="0" borderId="11" xfId="53" applyFont="1" applyBorder="1" applyAlignment="1" applyProtection="1">
      <alignment horizontal="center" vertical="center" wrapText="1"/>
      <protection/>
    </xf>
    <xf numFmtId="0" fontId="23" fillId="0" borderId="12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cxrili 30.12.2008 BOLOOOOO" xfId="54"/>
    <cellStyle name="Note" xfId="55"/>
    <cellStyle name="Output" xfId="56"/>
    <cellStyle name="Title" xfId="57"/>
    <cellStyle name="Total" xfId="58"/>
    <cellStyle name="Warning Text" xfId="59"/>
    <cellStyle name="Currency" xfId="60"/>
    <cellStyle name="Currency [0]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P4" sqref="P4"/>
    </sheetView>
  </sheetViews>
  <sheetFormatPr defaultColWidth="8.8515625" defaultRowHeight="15"/>
  <cols>
    <col min="1" max="1" width="24.8515625" style="108" customWidth="1"/>
    <col min="2" max="2" width="8.140625" style="105" customWidth="1"/>
    <col min="3" max="3" width="10.421875" style="2" customWidth="1"/>
    <col min="4" max="5" width="8.421875" style="2" customWidth="1"/>
    <col min="6" max="6" width="10.421875" style="2" customWidth="1"/>
    <col min="7" max="7" width="8.7109375" style="2" customWidth="1"/>
    <col min="8" max="8" width="8.140625" style="2" customWidth="1"/>
    <col min="9" max="9" width="9.28125" style="2" customWidth="1"/>
    <col min="10" max="10" width="7.28125" style="1" customWidth="1"/>
    <col min="11" max="11" width="7.421875" style="1" customWidth="1"/>
    <col min="12" max="12" width="9.140625" style="1" customWidth="1"/>
    <col min="13" max="13" width="9.8515625" style="1" customWidth="1"/>
    <col min="14" max="14" width="13.8515625" style="1" customWidth="1"/>
    <col min="15" max="16384" width="8.8515625" style="1" customWidth="1"/>
  </cols>
  <sheetData>
    <row r="1" spans="2:7" ht="2.25" customHeight="1">
      <c r="B1" s="91"/>
      <c r="C1" s="4"/>
      <c r="D1" s="4"/>
      <c r="E1" s="5" t="s">
        <v>35</v>
      </c>
      <c r="F1" s="3"/>
      <c r="G1" s="3"/>
    </row>
    <row r="2" spans="1:14" ht="45" customHeight="1">
      <c r="A2" s="121" t="s">
        <v>102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2" t="s">
        <v>104</v>
      </c>
      <c r="N3" s="122"/>
    </row>
    <row r="4" spans="1:14" s="108" customFormat="1" ht="78">
      <c r="A4" s="92" t="s">
        <v>37</v>
      </c>
      <c r="B4" s="92" t="s">
        <v>38</v>
      </c>
      <c r="C4" s="106" t="s">
        <v>39</v>
      </c>
      <c r="D4" s="6" t="s">
        <v>40</v>
      </c>
      <c r="E4" s="6" t="s">
        <v>41</v>
      </c>
      <c r="F4" s="106" t="s">
        <v>103</v>
      </c>
      <c r="G4" s="6" t="s">
        <v>40</v>
      </c>
      <c r="H4" s="6" t="s">
        <v>41</v>
      </c>
      <c r="I4" s="7" t="s">
        <v>42</v>
      </c>
      <c r="J4" s="6" t="s">
        <v>40</v>
      </c>
      <c r="K4" s="6" t="s">
        <v>41</v>
      </c>
      <c r="L4" s="107" t="s">
        <v>101</v>
      </c>
      <c r="M4" s="6" t="s">
        <v>40</v>
      </c>
      <c r="N4" s="6" t="s">
        <v>41</v>
      </c>
    </row>
    <row r="5" spans="1:14" ht="15.75">
      <c r="A5" s="93" t="s">
        <v>0</v>
      </c>
      <c r="B5" s="93"/>
      <c r="C5" s="9">
        <f>D5+E5</f>
        <v>10160.699999999999</v>
      </c>
      <c r="D5" s="10">
        <f>D6+D7+D8+D9</f>
        <v>3063.3999999999996</v>
      </c>
      <c r="E5" s="10">
        <f>E6+E7+E8+E9</f>
        <v>7097.299999999999</v>
      </c>
      <c r="F5" s="9">
        <f>G5+H5</f>
        <v>10989.6</v>
      </c>
      <c r="G5" s="10">
        <f>G6+G7+G8+G9</f>
        <v>2085</v>
      </c>
      <c r="H5" s="10">
        <f>H6+H7+H8+H9</f>
        <v>8904.6</v>
      </c>
      <c r="I5" s="9">
        <f>J5+K5</f>
        <v>10277.1</v>
      </c>
      <c r="J5" s="10">
        <f>J6+J7+J8+J9</f>
        <v>2085</v>
      </c>
      <c r="K5" s="10">
        <f>K6+K7+K8+K9</f>
        <v>8192.1</v>
      </c>
      <c r="L5" s="9">
        <f>M5+N5</f>
        <v>9692.4</v>
      </c>
      <c r="M5" s="10">
        <f>M6+M7+M8+M9</f>
        <v>0</v>
      </c>
      <c r="N5" s="10">
        <f>N6+N7+N8+N9</f>
        <v>9692.4</v>
      </c>
    </row>
    <row r="6" spans="1:14" ht="15.75">
      <c r="A6" s="94" t="s">
        <v>1</v>
      </c>
      <c r="B6" s="94">
        <v>1</v>
      </c>
      <c r="C6" s="9">
        <f>D6+E6</f>
        <v>9729.8</v>
      </c>
      <c r="D6" s="11">
        <f>D11</f>
        <v>3063.3999999999996</v>
      </c>
      <c r="E6" s="11">
        <f>E11</f>
        <v>6666.4</v>
      </c>
      <c r="F6" s="9">
        <f>G6+H6</f>
        <v>10834.4</v>
      </c>
      <c r="G6" s="11">
        <f>G11</f>
        <v>2085</v>
      </c>
      <c r="H6" s="11">
        <f>H11</f>
        <v>8749.4</v>
      </c>
      <c r="I6" s="9">
        <f>J6+K6</f>
        <v>10127</v>
      </c>
      <c r="J6" s="11">
        <f>J11</f>
        <v>2085</v>
      </c>
      <c r="K6" s="11">
        <f>K11</f>
        <v>8042</v>
      </c>
      <c r="L6" s="9">
        <f>M6+N6</f>
        <v>9592.4</v>
      </c>
      <c r="M6" s="11">
        <f>M11</f>
        <v>0</v>
      </c>
      <c r="N6" s="12">
        <f>N11</f>
        <v>9592.4</v>
      </c>
    </row>
    <row r="7" spans="1:14" ht="15.75">
      <c r="A7" s="94" t="s">
        <v>2</v>
      </c>
      <c r="B7" s="94">
        <v>31</v>
      </c>
      <c r="C7" s="9">
        <f>D7+E7</f>
        <v>430.9</v>
      </c>
      <c r="D7" s="11">
        <f>D87</f>
        <v>0</v>
      </c>
      <c r="E7" s="11">
        <f>E87</f>
        <v>430.9</v>
      </c>
      <c r="F7" s="9">
        <f>G7+H7</f>
        <v>155.2</v>
      </c>
      <c r="G7" s="11">
        <f>G87</f>
        <v>0</v>
      </c>
      <c r="H7" s="11">
        <f>H87</f>
        <v>155.2</v>
      </c>
      <c r="I7" s="9">
        <f>J7+K7</f>
        <v>150.1</v>
      </c>
      <c r="J7" s="11">
        <f>J87</f>
        <v>0</v>
      </c>
      <c r="K7" s="11">
        <f>K87</f>
        <v>150.1</v>
      </c>
      <c r="L7" s="9">
        <f>M7+N7</f>
        <v>100</v>
      </c>
      <c r="M7" s="11">
        <f>M87</f>
        <v>0</v>
      </c>
      <c r="N7" s="12">
        <f>N87</f>
        <v>100</v>
      </c>
    </row>
    <row r="8" spans="1:14" ht="15.75">
      <c r="A8" s="94" t="s">
        <v>3</v>
      </c>
      <c r="B8" s="94">
        <v>32</v>
      </c>
      <c r="C8" s="9">
        <f>D8+E8</f>
        <v>0</v>
      </c>
      <c r="D8" s="11">
        <f>D96</f>
        <v>0</v>
      </c>
      <c r="E8" s="11">
        <f>E96</f>
        <v>0</v>
      </c>
      <c r="F8" s="9">
        <f>G8+H8</f>
        <v>0</v>
      </c>
      <c r="G8" s="11">
        <f>G96</f>
        <v>0</v>
      </c>
      <c r="H8" s="11">
        <f>H96</f>
        <v>0</v>
      </c>
      <c r="I8" s="9">
        <f>J8+K8</f>
        <v>0</v>
      </c>
      <c r="J8" s="11">
        <f>J96</f>
        <v>0</v>
      </c>
      <c r="K8" s="11">
        <f>K96</f>
        <v>0</v>
      </c>
      <c r="L8" s="9">
        <f>M8+N8</f>
        <v>0</v>
      </c>
      <c r="M8" s="11">
        <f>M96</f>
        <v>0</v>
      </c>
      <c r="N8" s="11">
        <f>N96</f>
        <v>0</v>
      </c>
    </row>
    <row r="9" spans="1:14" ht="15.75">
      <c r="A9" s="94" t="s">
        <v>4</v>
      </c>
      <c r="B9" s="94">
        <v>33</v>
      </c>
      <c r="C9" s="9">
        <f>D9+E9</f>
        <v>0</v>
      </c>
      <c r="D9" s="11">
        <f>D112</f>
        <v>0</v>
      </c>
      <c r="E9" s="11">
        <f>E112</f>
        <v>0</v>
      </c>
      <c r="F9" s="9">
        <f>G9+H9</f>
        <v>0</v>
      </c>
      <c r="G9" s="11">
        <f>G112</f>
        <v>0</v>
      </c>
      <c r="H9" s="11">
        <f>H112</f>
        <v>0</v>
      </c>
      <c r="I9" s="9">
        <f>J9+K9</f>
        <v>0</v>
      </c>
      <c r="J9" s="11">
        <f>J112</f>
        <v>0</v>
      </c>
      <c r="K9" s="11">
        <f>K112</f>
        <v>0</v>
      </c>
      <c r="L9" s="9">
        <f>M9+N9</f>
        <v>0</v>
      </c>
      <c r="M9" s="11">
        <f>M112</f>
        <v>0</v>
      </c>
      <c r="N9" s="11">
        <f>N112</f>
        <v>0</v>
      </c>
    </row>
    <row r="10" spans="1:14" ht="15.75">
      <c r="A10" s="110"/>
      <c r="B10" s="95"/>
      <c r="C10" s="13"/>
      <c r="D10" s="13"/>
      <c r="E10" s="13"/>
      <c r="F10" s="13"/>
      <c r="G10" s="14"/>
      <c r="H10" s="15"/>
      <c r="I10" s="16"/>
      <c r="J10" s="17"/>
      <c r="K10" s="17"/>
      <c r="L10" s="16"/>
      <c r="M10" s="17"/>
      <c r="N10" s="17"/>
    </row>
    <row r="11" spans="1:14" ht="15.75">
      <c r="A11" s="93" t="s">
        <v>1</v>
      </c>
      <c r="B11" s="94">
        <v>1</v>
      </c>
      <c r="C11" s="18">
        <f>D11+E11</f>
        <v>9729.8</v>
      </c>
      <c r="D11" s="19">
        <f>D12+D31+D49</f>
        <v>3063.3999999999996</v>
      </c>
      <c r="E11" s="19">
        <f>E12+E31+E49</f>
        <v>6666.4</v>
      </c>
      <c r="F11" s="18">
        <f>G11+H11</f>
        <v>10834.4</v>
      </c>
      <c r="G11" s="19">
        <f>G12+G31+G49</f>
        <v>2085</v>
      </c>
      <c r="H11" s="19">
        <f>H12+H31+H49</f>
        <v>8749.4</v>
      </c>
      <c r="I11" s="18">
        <f>J11+K11</f>
        <v>10127</v>
      </c>
      <c r="J11" s="19">
        <f>J12+J31+J49</f>
        <v>2085</v>
      </c>
      <c r="K11" s="19">
        <f>K12+K31+K49</f>
        <v>8042</v>
      </c>
      <c r="L11" s="18">
        <f>M11+N11</f>
        <v>9592.4</v>
      </c>
      <c r="M11" s="19">
        <f>M12+M31+M49</f>
        <v>0</v>
      </c>
      <c r="N11" s="20">
        <f>N12+N31+N49</f>
        <v>9592.4</v>
      </c>
    </row>
    <row r="12" spans="1:14" ht="15.75">
      <c r="A12" s="111" t="s">
        <v>5</v>
      </c>
      <c r="B12" s="96">
        <v>11</v>
      </c>
      <c r="C12" s="21">
        <f>D12+E12</f>
        <v>2173.7</v>
      </c>
      <c r="D12" s="22">
        <f>D13+D30</f>
        <v>0</v>
      </c>
      <c r="E12" s="22">
        <f>E13+E30</f>
        <v>2173.7</v>
      </c>
      <c r="F12" s="21">
        <f>G12+H12</f>
        <v>1941.5</v>
      </c>
      <c r="G12" s="22">
        <f>G13+G30</f>
        <v>0</v>
      </c>
      <c r="H12" s="22">
        <f>H13+H30</f>
        <v>1941.5</v>
      </c>
      <c r="I12" s="21">
        <f>J12+K12</f>
        <v>1917.6</v>
      </c>
      <c r="J12" s="22">
        <f>J13+J30</f>
        <v>0</v>
      </c>
      <c r="K12" s="22">
        <f>K13+K30</f>
        <v>1917.6</v>
      </c>
      <c r="L12" s="21">
        <f>M12+N12</f>
        <v>1580</v>
      </c>
      <c r="M12" s="22">
        <f>M13+M30</f>
        <v>0</v>
      </c>
      <c r="N12" s="23">
        <f>N13+N30</f>
        <v>1580</v>
      </c>
    </row>
    <row r="13" spans="1:14" ht="15.75">
      <c r="A13" s="112" t="s">
        <v>43</v>
      </c>
      <c r="B13" s="97">
        <v>113</v>
      </c>
      <c r="C13" s="24">
        <f>D13+E13</f>
        <v>2173.7</v>
      </c>
      <c r="D13" s="25">
        <f>D14+D15+D16+D23+D26+D29</f>
        <v>0</v>
      </c>
      <c r="E13" s="25">
        <f>E14+E15+E16+E23+E26+E29</f>
        <v>2173.7</v>
      </c>
      <c r="F13" s="24">
        <f>G13+H13</f>
        <v>1941.5</v>
      </c>
      <c r="G13" s="25">
        <f>G14+G15+G16+G23+G26+G29</f>
        <v>0</v>
      </c>
      <c r="H13" s="25">
        <f>H14+H15+H16+H23+H26+H29</f>
        <v>1941.5</v>
      </c>
      <c r="I13" s="24">
        <f>J13+K13</f>
        <v>1917.6</v>
      </c>
      <c r="J13" s="25">
        <f>J14+J15+J16+J23+J26+J29</f>
        <v>0</v>
      </c>
      <c r="K13" s="25">
        <f>K14+K15+K16+K23+K26+K29</f>
        <v>1917.6</v>
      </c>
      <c r="L13" s="24">
        <f>M13+N13</f>
        <v>1580</v>
      </c>
      <c r="M13" s="25">
        <f>M14+M15+M16+M23+M26+M29</f>
        <v>0</v>
      </c>
      <c r="N13" s="26">
        <f>N14+N15+N16+N23+N26+N29</f>
        <v>1580</v>
      </c>
    </row>
    <row r="14" spans="1:14" ht="29.25">
      <c r="A14" s="113" t="s">
        <v>44</v>
      </c>
      <c r="B14" s="98">
        <v>113111</v>
      </c>
      <c r="C14" s="27">
        <f>D14+E14</f>
        <v>1348.7</v>
      </c>
      <c r="D14" s="28"/>
      <c r="E14" s="28">
        <v>1348.7</v>
      </c>
      <c r="F14" s="27">
        <f>G14+H14</f>
        <v>913.3</v>
      </c>
      <c r="G14" s="29"/>
      <c r="H14" s="29">
        <v>913.3</v>
      </c>
      <c r="I14" s="27">
        <f>J14+K14</f>
        <v>911.6</v>
      </c>
      <c r="J14" s="29"/>
      <c r="K14" s="29">
        <v>911.6</v>
      </c>
      <c r="L14" s="27">
        <f>M14+N14</f>
        <v>919</v>
      </c>
      <c r="M14" s="29"/>
      <c r="N14" s="30">
        <v>919</v>
      </c>
    </row>
    <row r="15" spans="1:14" ht="29.25">
      <c r="A15" s="113" t="s">
        <v>6</v>
      </c>
      <c r="B15" s="98">
        <v>113112</v>
      </c>
      <c r="C15" s="27">
        <f aca="true" t="shared" si="0" ref="C15:C22">D15+E15</f>
        <v>0</v>
      </c>
      <c r="D15" s="28"/>
      <c r="E15" s="28"/>
      <c r="F15" s="27">
        <f aca="true" t="shared" si="1" ref="F15:F22">G15+H15</f>
        <v>1.1</v>
      </c>
      <c r="G15" s="29"/>
      <c r="H15" s="29">
        <v>1.1</v>
      </c>
      <c r="I15" s="27">
        <f aca="true" t="shared" si="2" ref="I15:I45">J15+K15</f>
        <v>0</v>
      </c>
      <c r="J15" s="29"/>
      <c r="K15" s="29"/>
      <c r="L15" s="27">
        <f aca="true" t="shared" si="3" ref="L15:L45">M15+N15</f>
        <v>0</v>
      </c>
      <c r="M15" s="29"/>
      <c r="N15" s="30"/>
    </row>
    <row r="16" spans="1:14" ht="29.25">
      <c r="A16" s="113" t="s">
        <v>7</v>
      </c>
      <c r="B16" s="98">
        <v>113113</v>
      </c>
      <c r="C16" s="27">
        <f t="shared" si="0"/>
        <v>0</v>
      </c>
      <c r="D16" s="28">
        <f>SUM(D17:D22)</f>
        <v>0</v>
      </c>
      <c r="E16" s="28">
        <f>SUM(E17:E22)</f>
        <v>0</v>
      </c>
      <c r="F16" s="27">
        <f t="shared" si="1"/>
        <v>97.6</v>
      </c>
      <c r="G16" s="28">
        <f>SUM(G17:G22)</f>
        <v>0</v>
      </c>
      <c r="H16" s="28">
        <f>SUM(H17:H22)</f>
        <v>97.6</v>
      </c>
      <c r="I16" s="27">
        <f t="shared" si="2"/>
        <v>96</v>
      </c>
      <c r="J16" s="28">
        <f>SUM(J17:J22)</f>
        <v>0</v>
      </c>
      <c r="K16" s="28">
        <f>SUM(K17:K22)</f>
        <v>96</v>
      </c>
      <c r="L16" s="27">
        <f t="shared" si="3"/>
        <v>81</v>
      </c>
      <c r="M16" s="28">
        <f>SUM(M17:M22)</f>
        <v>0</v>
      </c>
      <c r="N16" s="31">
        <f>SUM(N17:N22)</f>
        <v>81</v>
      </c>
    </row>
    <row r="17" spans="1:14" ht="39">
      <c r="A17" s="109" t="s">
        <v>45</v>
      </c>
      <c r="B17" s="99">
        <v>1131131</v>
      </c>
      <c r="C17" s="32">
        <f t="shared" si="0"/>
        <v>0</v>
      </c>
      <c r="D17" s="33"/>
      <c r="E17" s="33"/>
      <c r="F17" s="32">
        <f t="shared" si="1"/>
        <v>10</v>
      </c>
      <c r="G17" s="34"/>
      <c r="H17" s="34">
        <v>10</v>
      </c>
      <c r="I17" s="32">
        <f t="shared" si="2"/>
        <v>9.1</v>
      </c>
      <c r="J17" s="34"/>
      <c r="K17" s="34">
        <v>9.1</v>
      </c>
      <c r="L17" s="32">
        <f t="shared" si="3"/>
        <v>81</v>
      </c>
      <c r="M17" s="34"/>
      <c r="N17" s="35">
        <v>81</v>
      </c>
    </row>
    <row r="18" spans="1:14" ht="39">
      <c r="A18" s="109" t="s">
        <v>46</v>
      </c>
      <c r="B18" s="99">
        <v>1131132</v>
      </c>
      <c r="C18" s="32">
        <f t="shared" si="0"/>
        <v>0</v>
      </c>
      <c r="D18" s="33"/>
      <c r="E18" s="33"/>
      <c r="F18" s="32">
        <f t="shared" si="1"/>
        <v>87.6</v>
      </c>
      <c r="G18" s="34"/>
      <c r="H18" s="34">
        <v>87.6</v>
      </c>
      <c r="I18" s="32">
        <f t="shared" si="2"/>
        <v>86.9</v>
      </c>
      <c r="J18" s="34"/>
      <c r="K18" s="34">
        <v>86.9</v>
      </c>
      <c r="L18" s="32">
        <f t="shared" si="3"/>
        <v>0</v>
      </c>
      <c r="M18" s="34"/>
      <c r="N18" s="35"/>
    </row>
    <row r="19" spans="1:14" ht="39">
      <c r="A19" s="109" t="s">
        <v>47</v>
      </c>
      <c r="B19" s="99">
        <v>1131133</v>
      </c>
      <c r="C19" s="32">
        <f t="shared" si="0"/>
        <v>0</v>
      </c>
      <c r="D19" s="33"/>
      <c r="E19" s="33"/>
      <c r="F19" s="32">
        <f t="shared" si="1"/>
        <v>0</v>
      </c>
      <c r="G19" s="34"/>
      <c r="H19" s="34"/>
      <c r="I19" s="32">
        <f t="shared" si="2"/>
        <v>0</v>
      </c>
      <c r="J19" s="34"/>
      <c r="K19" s="34"/>
      <c r="L19" s="32">
        <f t="shared" si="3"/>
        <v>0</v>
      </c>
      <c r="M19" s="34"/>
      <c r="N19" s="35"/>
    </row>
    <row r="20" spans="1:14" ht="39">
      <c r="A20" s="109" t="s">
        <v>48</v>
      </c>
      <c r="B20" s="99">
        <v>1131134</v>
      </c>
      <c r="C20" s="32">
        <f t="shared" si="0"/>
        <v>0</v>
      </c>
      <c r="D20" s="33"/>
      <c r="E20" s="33"/>
      <c r="F20" s="32">
        <f t="shared" si="1"/>
        <v>0</v>
      </c>
      <c r="G20" s="34"/>
      <c r="H20" s="34"/>
      <c r="I20" s="32">
        <f t="shared" si="2"/>
        <v>0</v>
      </c>
      <c r="J20" s="34"/>
      <c r="K20" s="34"/>
      <c r="L20" s="32">
        <f t="shared" si="3"/>
        <v>0</v>
      </c>
      <c r="M20" s="34"/>
      <c r="N20" s="35"/>
    </row>
    <row r="21" spans="1:14" ht="29.25">
      <c r="A21" s="109" t="s">
        <v>49</v>
      </c>
      <c r="B21" s="99">
        <v>1131135</v>
      </c>
      <c r="C21" s="32">
        <f t="shared" si="0"/>
        <v>0</v>
      </c>
      <c r="D21" s="33"/>
      <c r="E21" s="33"/>
      <c r="F21" s="32">
        <f t="shared" si="1"/>
        <v>0</v>
      </c>
      <c r="G21" s="34"/>
      <c r="H21" s="34"/>
      <c r="I21" s="32">
        <f t="shared" si="2"/>
        <v>0</v>
      </c>
      <c r="J21" s="34"/>
      <c r="K21" s="34"/>
      <c r="L21" s="32">
        <f t="shared" si="3"/>
        <v>0</v>
      </c>
      <c r="M21" s="34"/>
      <c r="N21" s="35"/>
    </row>
    <row r="22" spans="1:14" ht="29.25">
      <c r="A22" s="109" t="s">
        <v>50</v>
      </c>
      <c r="B22" s="99">
        <v>1131136</v>
      </c>
      <c r="C22" s="32">
        <f t="shared" si="0"/>
        <v>0</v>
      </c>
      <c r="D22" s="33"/>
      <c r="E22" s="33"/>
      <c r="F22" s="32">
        <f t="shared" si="1"/>
        <v>0</v>
      </c>
      <c r="G22" s="34"/>
      <c r="H22" s="34"/>
      <c r="I22" s="32">
        <f t="shared" si="2"/>
        <v>0</v>
      </c>
      <c r="J22" s="34"/>
      <c r="K22" s="34"/>
      <c r="L22" s="32">
        <f t="shared" si="3"/>
        <v>0</v>
      </c>
      <c r="M22" s="34"/>
      <c r="N22" s="35"/>
    </row>
    <row r="23" spans="1:14" ht="29.25">
      <c r="A23" s="113" t="s">
        <v>51</v>
      </c>
      <c r="B23" s="98">
        <v>113114</v>
      </c>
      <c r="C23" s="27">
        <f>D23+E23</f>
        <v>150.8</v>
      </c>
      <c r="D23" s="28">
        <f>SUM(D24:D25)</f>
        <v>0</v>
      </c>
      <c r="E23" s="28">
        <f>SUM(E24:E25)</f>
        <v>150.8</v>
      </c>
      <c r="F23" s="27">
        <f>G23+H23</f>
        <v>135.8</v>
      </c>
      <c r="G23" s="28">
        <f>SUM(G24:G25)</f>
        <v>0</v>
      </c>
      <c r="H23" s="28">
        <f>SUM(H24:H25)</f>
        <v>135.8</v>
      </c>
      <c r="I23" s="27">
        <f t="shared" si="2"/>
        <v>123.6</v>
      </c>
      <c r="J23" s="28">
        <f>SUM(J24:J25)</f>
        <v>0</v>
      </c>
      <c r="K23" s="28">
        <f>SUM(K24:K25)</f>
        <v>123.6</v>
      </c>
      <c r="L23" s="27">
        <f t="shared" si="3"/>
        <v>80</v>
      </c>
      <c r="M23" s="28">
        <f>SUM(M24:M25)</f>
        <v>0</v>
      </c>
      <c r="N23" s="31">
        <f>SUM(N24:N25)</f>
        <v>80</v>
      </c>
    </row>
    <row r="24" spans="1:14" ht="15.75">
      <c r="A24" s="109" t="s">
        <v>52</v>
      </c>
      <c r="B24" s="99">
        <v>1131141</v>
      </c>
      <c r="C24" s="32">
        <f aca="true" t="shared" si="4" ref="C24:C32">D24+E24</f>
        <v>61.4</v>
      </c>
      <c r="D24" s="33"/>
      <c r="E24" s="33">
        <v>61.4</v>
      </c>
      <c r="F24" s="32">
        <f aca="true" t="shared" si="5" ref="F24:F32">G24+H24</f>
        <v>102.5</v>
      </c>
      <c r="G24" s="34"/>
      <c r="H24" s="34">
        <v>102.5</v>
      </c>
      <c r="I24" s="32">
        <f t="shared" si="2"/>
        <v>91.6</v>
      </c>
      <c r="J24" s="34"/>
      <c r="K24" s="34">
        <v>91.6</v>
      </c>
      <c r="L24" s="32">
        <f t="shared" si="3"/>
        <v>36</v>
      </c>
      <c r="M24" s="34"/>
      <c r="N24" s="35">
        <v>36</v>
      </c>
    </row>
    <row r="25" spans="1:14" ht="19.5">
      <c r="A25" s="109" t="s">
        <v>53</v>
      </c>
      <c r="B25" s="99">
        <v>1131142</v>
      </c>
      <c r="C25" s="32">
        <f>D25+E25</f>
        <v>89.4</v>
      </c>
      <c r="D25" s="33"/>
      <c r="E25" s="33">
        <v>89.4</v>
      </c>
      <c r="F25" s="32">
        <f>G25+H25</f>
        <v>33.3</v>
      </c>
      <c r="G25" s="34"/>
      <c r="H25" s="34">
        <v>33.3</v>
      </c>
      <c r="I25" s="32">
        <f t="shared" si="2"/>
        <v>32</v>
      </c>
      <c r="J25" s="34"/>
      <c r="K25" s="34">
        <v>32</v>
      </c>
      <c r="L25" s="32">
        <f t="shared" si="3"/>
        <v>44</v>
      </c>
      <c r="M25" s="34"/>
      <c r="N25" s="35">
        <v>44</v>
      </c>
    </row>
    <row r="26" spans="1:14" ht="29.25">
      <c r="A26" s="113" t="s">
        <v>54</v>
      </c>
      <c r="B26" s="98">
        <v>113115</v>
      </c>
      <c r="C26" s="27">
        <f>D26+E26</f>
        <v>674.2</v>
      </c>
      <c r="D26" s="28">
        <f>SUM(D27:D28)</f>
        <v>0</v>
      </c>
      <c r="E26" s="28">
        <f>SUM(E27:E28)</f>
        <v>674.2</v>
      </c>
      <c r="F26" s="27">
        <f>G26+H26</f>
        <v>793.7</v>
      </c>
      <c r="G26" s="28">
        <f>SUM(G27:G28)</f>
        <v>0</v>
      </c>
      <c r="H26" s="28">
        <f>SUM(H27:H28)</f>
        <v>793.7</v>
      </c>
      <c r="I26" s="27">
        <f t="shared" si="2"/>
        <v>786.4</v>
      </c>
      <c r="J26" s="28">
        <f>SUM(J27:J28)</f>
        <v>0</v>
      </c>
      <c r="K26" s="28">
        <f>SUM(K27:K28)</f>
        <v>786.4</v>
      </c>
      <c r="L26" s="27">
        <f t="shared" si="3"/>
        <v>500</v>
      </c>
      <c r="M26" s="28">
        <f>SUM(M27:M28)</f>
        <v>0</v>
      </c>
      <c r="N26" s="31">
        <f>SUM(N27:N28)</f>
        <v>500</v>
      </c>
    </row>
    <row r="27" spans="1:14" ht="15.75">
      <c r="A27" s="109" t="s">
        <v>52</v>
      </c>
      <c r="B27" s="99">
        <v>1131151</v>
      </c>
      <c r="C27" s="32">
        <f t="shared" si="4"/>
        <v>126.6</v>
      </c>
      <c r="D27" s="33"/>
      <c r="E27" s="33">
        <v>126.6</v>
      </c>
      <c r="F27" s="32">
        <f t="shared" si="5"/>
        <v>258.7</v>
      </c>
      <c r="G27" s="34"/>
      <c r="H27" s="34">
        <v>258.7</v>
      </c>
      <c r="I27" s="32">
        <f t="shared" si="2"/>
        <v>253.9</v>
      </c>
      <c r="J27" s="34"/>
      <c r="K27" s="34">
        <v>253.9</v>
      </c>
      <c r="L27" s="32">
        <f t="shared" si="3"/>
        <v>85</v>
      </c>
      <c r="M27" s="34"/>
      <c r="N27" s="35">
        <v>85</v>
      </c>
    </row>
    <row r="28" spans="1:14" ht="19.5">
      <c r="A28" s="109" t="s">
        <v>53</v>
      </c>
      <c r="B28" s="99">
        <v>1131152</v>
      </c>
      <c r="C28" s="32">
        <f>D28+E28</f>
        <v>547.6</v>
      </c>
      <c r="D28" s="33"/>
      <c r="E28" s="33">
        <v>547.6</v>
      </c>
      <c r="F28" s="32">
        <f>G28+H28</f>
        <v>535</v>
      </c>
      <c r="G28" s="34"/>
      <c r="H28" s="34">
        <v>535</v>
      </c>
      <c r="I28" s="32">
        <f t="shared" si="2"/>
        <v>532.5</v>
      </c>
      <c r="J28" s="34"/>
      <c r="K28" s="34">
        <v>532.5</v>
      </c>
      <c r="L28" s="32">
        <f t="shared" si="3"/>
        <v>415</v>
      </c>
      <c r="M28" s="34"/>
      <c r="N28" s="35">
        <v>415</v>
      </c>
    </row>
    <row r="29" spans="1:14" ht="24" customHeight="1">
      <c r="A29" s="113" t="s">
        <v>8</v>
      </c>
      <c r="B29" s="98">
        <v>1136</v>
      </c>
      <c r="C29" s="27">
        <f t="shared" si="4"/>
        <v>0</v>
      </c>
      <c r="D29" s="28"/>
      <c r="E29" s="28"/>
      <c r="F29" s="27">
        <f t="shared" si="5"/>
        <v>0</v>
      </c>
      <c r="G29" s="29"/>
      <c r="H29" s="29"/>
      <c r="I29" s="27">
        <f t="shared" si="2"/>
        <v>0</v>
      </c>
      <c r="J29" s="29"/>
      <c r="K29" s="29"/>
      <c r="L29" s="27">
        <f t="shared" si="3"/>
        <v>0</v>
      </c>
      <c r="M29" s="29"/>
      <c r="N29" s="30"/>
    </row>
    <row r="30" spans="1:14" ht="15.75">
      <c r="A30" s="112" t="s">
        <v>55</v>
      </c>
      <c r="B30" s="97">
        <v>116</v>
      </c>
      <c r="C30" s="24">
        <f t="shared" si="4"/>
        <v>0</v>
      </c>
      <c r="D30" s="36"/>
      <c r="E30" s="36"/>
      <c r="F30" s="24">
        <f t="shared" si="5"/>
        <v>0</v>
      </c>
      <c r="G30" s="37"/>
      <c r="H30" s="37"/>
      <c r="I30" s="24">
        <f t="shared" si="2"/>
        <v>0</v>
      </c>
      <c r="J30" s="37"/>
      <c r="K30" s="37"/>
      <c r="L30" s="24">
        <f t="shared" si="3"/>
        <v>0</v>
      </c>
      <c r="M30" s="37"/>
      <c r="N30" s="38"/>
    </row>
    <row r="31" spans="1:14" ht="15.75">
      <c r="A31" s="111" t="s">
        <v>9</v>
      </c>
      <c r="B31" s="96">
        <v>13</v>
      </c>
      <c r="C31" s="39">
        <f>D31+E31</f>
        <v>6709.199999999999</v>
      </c>
      <c r="D31" s="40">
        <f>D32+D33+D34</f>
        <v>3063.3999999999996</v>
      </c>
      <c r="E31" s="40">
        <f>E32+E33+E34</f>
        <v>3645.7999999999997</v>
      </c>
      <c r="F31" s="39">
        <f>G31+H31</f>
        <v>7648.099999999999</v>
      </c>
      <c r="G31" s="40">
        <f>G32+G33+G34</f>
        <v>2085</v>
      </c>
      <c r="H31" s="40">
        <f>H32+H33+H34</f>
        <v>5563.099999999999</v>
      </c>
      <c r="I31" s="39">
        <f t="shared" si="2"/>
        <v>7075</v>
      </c>
      <c r="J31" s="40">
        <f>J32+J33+J34</f>
        <v>2085</v>
      </c>
      <c r="K31" s="40">
        <f>K32+K33+K34</f>
        <v>4990</v>
      </c>
      <c r="L31" s="39">
        <f t="shared" si="3"/>
        <v>7312.4</v>
      </c>
      <c r="M31" s="40">
        <f>M32+M33+M34</f>
        <v>0</v>
      </c>
      <c r="N31" s="41">
        <f>N32+N33+N34</f>
        <v>7312.4</v>
      </c>
    </row>
    <row r="32" spans="1:14" ht="39">
      <c r="A32" s="112" t="s">
        <v>56</v>
      </c>
      <c r="B32" s="97">
        <v>131</v>
      </c>
      <c r="C32" s="24">
        <f t="shared" si="4"/>
        <v>0</v>
      </c>
      <c r="D32" s="25"/>
      <c r="E32" s="25"/>
      <c r="F32" s="24">
        <f t="shared" si="5"/>
        <v>0</v>
      </c>
      <c r="G32" s="42"/>
      <c r="H32" s="42"/>
      <c r="I32" s="24">
        <f t="shared" si="2"/>
        <v>0</v>
      </c>
      <c r="J32" s="42"/>
      <c r="K32" s="42"/>
      <c r="L32" s="24">
        <f t="shared" si="3"/>
        <v>0</v>
      </c>
      <c r="M32" s="42"/>
      <c r="N32" s="42"/>
    </row>
    <row r="33" spans="1:14" ht="29.25">
      <c r="A33" s="112" t="s">
        <v>57</v>
      </c>
      <c r="B33" s="97">
        <v>133</v>
      </c>
      <c r="C33" s="24">
        <f>D33+E33</f>
        <v>0</v>
      </c>
      <c r="D33" s="25"/>
      <c r="E33" s="25"/>
      <c r="F33" s="24">
        <f>G33+H33</f>
        <v>0</v>
      </c>
      <c r="G33" s="42"/>
      <c r="H33" s="42"/>
      <c r="I33" s="24">
        <f t="shared" si="2"/>
        <v>0</v>
      </c>
      <c r="J33" s="42"/>
      <c r="K33" s="42"/>
      <c r="L33" s="24">
        <f t="shared" si="3"/>
        <v>0</v>
      </c>
      <c r="M33" s="42"/>
      <c r="N33" s="43"/>
    </row>
    <row r="34" spans="1:14" ht="19.5">
      <c r="A34" s="112" t="s">
        <v>58</v>
      </c>
      <c r="B34" s="97">
        <v>133</v>
      </c>
      <c r="C34" s="24">
        <f aca="true" t="shared" si="6" ref="C34:C47">D34+E34</f>
        <v>6709.199999999999</v>
      </c>
      <c r="D34" s="25">
        <f>D35+D39</f>
        <v>3063.3999999999996</v>
      </c>
      <c r="E34" s="25">
        <f>E35+E39</f>
        <v>3645.7999999999997</v>
      </c>
      <c r="F34" s="24">
        <f aca="true" t="shared" si="7" ref="F34:F47">G34+H34</f>
        <v>7648.099999999999</v>
      </c>
      <c r="G34" s="25">
        <f>G35+G39</f>
        <v>2085</v>
      </c>
      <c r="H34" s="25">
        <f>H35+H39</f>
        <v>5563.099999999999</v>
      </c>
      <c r="I34" s="24">
        <f t="shared" si="2"/>
        <v>7075</v>
      </c>
      <c r="J34" s="25">
        <f>J35+J39</f>
        <v>2085</v>
      </c>
      <c r="K34" s="25">
        <f>K35+K39</f>
        <v>4990</v>
      </c>
      <c r="L34" s="24">
        <f t="shared" si="3"/>
        <v>7312.4</v>
      </c>
      <c r="M34" s="25">
        <f>M35+M39</f>
        <v>0</v>
      </c>
      <c r="N34" s="26">
        <f>N35+N39</f>
        <v>7312.4</v>
      </c>
    </row>
    <row r="35" spans="1:14" ht="29.25">
      <c r="A35" s="114" t="s">
        <v>59</v>
      </c>
      <c r="B35" s="100">
        <v>1311</v>
      </c>
      <c r="C35" s="44">
        <f t="shared" si="6"/>
        <v>3645.7999999999997</v>
      </c>
      <c r="D35" s="45">
        <f>D36+D37+D38</f>
        <v>0</v>
      </c>
      <c r="E35" s="45">
        <f>E36+E37+E38</f>
        <v>3645.7999999999997</v>
      </c>
      <c r="F35" s="44">
        <f t="shared" si="7"/>
        <v>6442.9</v>
      </c>
      <c r="G35" s="45">
        <f>G36+G37+G38</f>
        <v>1000</v>
      </c>
      <c r="H35" s="45">
        <f>H36+H37+H38</f>
        <v>5442.9</v>
      </c>
      <c r="I35" s="44">
        <f t="shared" si="2"/>
        <v>7075</v>
      </c>
      <c r="J35" s="45">
        <f>J36+J37+J38</f>
        <v>2085</v>
      </c>
      <c r="K35" s="45">
        <f>K36+K37+K38</f>
        <v>4990</v>
      </c>
      <c r="L35" s="44">
        <f t="shared" si="3"/>
        <v>7312.4</v>
      </c>
      <c r="M35" s="45">
        <f>M36+M37+M38</f>
        <v>0</v>
      </c>
      <c r="N35" s="46">
        <f>N36+N37+N38</f>
        <v>7312.4</v>
      </c>
    </row>
    <row r="36" spans="1:14" ht="15.75">
      <c r="A36" s="101" t="s">
        <v>34</v>
      </c>
      <c r="B36" s="101"/>
      <c r="C36" s="32">
        <f t="shared" si="6"/>
        <v>3360.2</v>
      </c>
      <c r="D36" s="33"/>
      <c r="E36" s="33">
        <v>3360.2</v>
      </c>
      <c r="F36" s="32">
        <f t="shared" si="7"/>
        <v>5242.9</v>
      </c>
      <c r="G36" s="34"/>
      <c r="H36" s="34">
        <v>5242.9</v>
      </c>
      <c r="I36" s="32">
        <f t="shared" si="2"/>
        <v>4800</v>
      </c>
      <c r="J36" s="34"/>
      <c r="K36" s="34">
        <v>4800</v>
      </c>
      <c r="L36" s="32">
        <f t="shared" si="3"/>
        <v>7110.4</v>
      </c>
      <c r="M36" s="34"/>
      <c r="N36" s="35">
        <v>7110.4</v>
      </c>
    </row>
    <row r="37" spans="1:14" ht="39">
      <c r="A37" s="101" t="s">
        <v>60</v>
      </c>
      <c r="B37" s="101"/>
      <c r="C37" s="32">
        <f t="shared" si="6"/>
        <v>285.6</v>
      </c>
      <c r="D37" s="33"/>
      <c r="E37" s="33">
        <v>285.6</v>
      </c>
      <c r="F37" s="32">
        <f t="shared" si="7"/>
        <v>200</v>
      </c>
      <c r="G37" s="34"/>
      <c r="H37" s="34">
        <v>200</v>
      </c>
      <c r="I37" s="32">
        <f t="shared" si="2"/>
        <v>190</v>
      </c>
      <c r="J37" s="34"/>
      <c r="K37" s="34">
        <v>190</v>
      </c>
      <c r="L37" s="32">
        <f t="shared" si="3"/>
        <v>202</v>
      </c>
      <c r="M37" s="34"/>
      <c r="N37" s="35">
        <v>202</v>
      </c>
    </row>
    <row r="38" spans="1:14" ht="39">
      <c r="A38" s="101" t="s">
        <v>61</v>
      </c>
      <c r="B38" s="101"/>
      <c r="C38" s="47">
        <f t="shared" si="6"/>
        <v>0</v>
      </c>
      <c r="D38" s="48"/>
      <c r="E38" s="48"/>
      <c r="F38" s="47">
        <f t="shared" si="7"/>
        <v>1000</v>
      </c>
      <c r="G38" s="49">
        <v>1000</v>
      </c>
      <c r="H38" s="49"/>
      <c r="I38" s="47">
        <f t="shared" si="2"/>
        <v>2085</v>
      </c>
      <c r="J38" s="49">
        <v>2085</v>
      </c>
      <c r="K38" s="49"/>
      <c r="L38" s="47">
        <f t="shared" si="3"/>
        <v>0</v>
      </c>
      <c r="M38" s="49"/>
      <c r="N38" s="50"/>
    </row>
    <row r="39" spans="1:14" ht="29.25">
      <c r="A39" s="114" t="s">
        <v>62</v>
      </c>
      <c r="B39" s="100">
        <v>1312</v>
      </c>
      <c r="C39" s="44">
        <f t="shared" si="6"/>
        <v>3063.3999999999996</v>
      </c>
      <c r="D39" s="45">
        <f>D40+D41+D42+D43+D44</f>
        <v>3063.3999999999996</v>
      </c>
      <c r="E39" s="45">
        <f>E40+E41+E42+E43+E44</f>
        <v>0</v>
      </c>
      <c r="F39" s="44">
        <f t="shared" si="7"/>
        <v>1205.2</v>
      </c>
      <c r="G39" s="45">
        <f>G40+G41+G42+G43+G44</f>
        <v>1085</v>
      </c>
      <c r="H39" s="45">
        <f>H40+H41+H42+H43+H44</f>
        <v>120.2</v>
      </c>
      <c r="I39" s="44">
        <f t="shared" si="2"/>
        <v>0</v>
      </c>
      <c r="J39" s="45">
        <f>J40+J41+J42+J43+J44</f>
        <v>0</v>
      </c>
      <c r="K39" s="45">
        <f>K40+K41+K42+K43+K44</f>
        <v>0</v>
      </c>
      <c r="L39" s="44">
        <f t="shared" si="3"/>
        <v>0</v>
      </c>
      <c r="M39" s="45">
        <f>M40+M41+M42+M43+M44</f>
        <v>0</v>
      </c>
      <c r="N39" s="46">
        <f>N40+N41+N42+N43+N44</f>
        <v>0</v>
      </c>
    </row>
    <row r="40" spans="1:14" ht="19.5">
      <c r="A40" s="101" t="s">
        <v>63</v>
      </c>
      <c r="B40" s="101"/>
      <c r="C40" s="32">
        <f t="shared" si="6"/>
        <v>1700</v>
      </c>
      <c r="D40" s="33">
        <v>1700</v>
      </c>
      <c r="E40" s="33"/>
      <c r="F40" s="32">
        <f t="shared" si="7"/>
        <v>0</v>
      </c>
      <c r="G40" s="34"/>
      <c r="H40" s="34"/>
      <c r="I40" s="32">
        <f t="shared" si="2"/>
        <v>0</v>
      </c>
      <c r="J40" s="34"/>
      <c r="K40" s="34"/>
      <c r="L40" s="32">
        <f t="shared" si="3"/>
        <v>0</v>
      </c>
      <c r="M40" s="34"/>
      <c r="N40" s="35"/>
    </row>
    <row r="41" spans="1:14" ht="19.5">
      <c r="A41" s="101" t="s">
        <v>36</v>
      </c>
      <c r="B41" s="101"/>
      <c r="C41" s="32">
        <f t="shared" si="6"/>
        <v>1125.6</v>
      </c>
      <c r="D41" s="33">
        <v>1125.6</v>
      </c>
      <c r="E41" s="33"/>
      <c r="F41" s="32">
        <f t="shared" si="7"/>
        <v>1085</v>
      </c>
      <c r="G41" s="34">
        <v>1085</v>
      </c>
      <c r="H41" s="34"/>
      <c r="I41" s="32">
        <f t="shared" si="2"/>
        <v>0</v>
      </c>
      <c r="J41" s="34"/>
      <c r="K41" s="34"/>
      <c r="L41" s="32">
        <f t="shared" si="3"/>
        <v>0</v>
      </c>
      <c r="M41" s="34"/>
      <c r="N41" s="35"/>
    </row>
    <row r="42" spans="1:14" ht="15.75">
      <c r="A42" s="101" t="s">
        <v>64</v>
      </c>
      <c r="B42" s="101"/>
      <c r="C42" s="32">
        <f t="shared" si="6"/>
        <v>232.6</v>
      </c>
      <c r="D42" s="33">
        <v>232.6</v>
      </c>
      <c r="E42" s="33"/>
      <c r="F42" s="32">
        <f t="shared" si="7"/>
        <v>0</v>
      </c>
      <c r="G42" s="34"/>
      <c r="H42" s="34"/>
      <c r="I42" s="32">
        <f t="shared" si="2"/>
        <v>0</v>
      </c>
      <c r="J42" s="34"/>
      <c r="K42" s="34"/>
      <c r="L42" s="32">
        <f t="shared" si="3"/>
        <v>0</v>
      </c>
      <c r="M42" s="34"/>
      <c r="N42" s="35"/>
    </row>
    <row r="43" spans="1:14" ht="15.75">
      <c r="A43" s="101" t="s">
        <v>65</v>
      </c>
      <c r="B43" s="101"/>
      <c r="C43" s="32">
        <f t="shared" si="6"/>
        <v>0</v>
      </c>
      <c r="D43" s="33"/>
      <c r="E43" s="33">
        <v>0</v>
      </c>
      <c r="F43" s="32">
        <f t="shared" si="7"/>
        <v>0</v>
      </c>
      <c r="G43" s="33"/>
      <c r="H43" s="33">
        <v>0</v>
      </c>
      <c r="I43" s="32">
        <f t="shared" si="2"/>
        <v>0</v>
      </c>
      <c r="J43" s="33"/>
      <c r="K43" s="33">
        <v>0</v>
      </c>
      <c r="L43" s="32">
        <f t="shared" si="3"/>
        <v>0</v>
      </c>
      <c r="M43" s="33"/>
      <c r="N43" s="51"/>
    </row>
    <row r="44" spans="1:14" ht="15.75">
      <c r="A44" s="101" t="s">
        <v>66</v>
      </c>
      <c r="B44" s="101"/>
      <c r="C44" s="32">
        <f t="shared" si="6"/>
        <v>5.2</v>
      </c>
      <c r="D44" s="33">
        <f>SUM(D45:D48)</f>
        <v>5.2</v>
      </c>
      <c r="E44" s="33">
        <v>0</v>
      </c>
      <c r="F44" s="32">
        <f t="shared" si="7"/>
        <v>120.2</v>
      </c>
      <c r="G44" s="32"/>
      <c r="H44" s="32">
        <v>120.2</v>
      </c>
      <c r="I44" s="32">
        <f t="shared" si="2"/>
        <v>0</v>
      </c>
      <c r="J44" s="34">
        <f>SUM(J45:J48)</f>
        <v>0</v>
      </c>
      <c r="K44" s="34">
        <v>0</v>
      </c>
      <c r="L44" s="32">
        <f t="shared" si="3"/>
        <v>0</v>
      </c>
      <c r="M44" s="34">
        <f>SUM(M45:M48)</f>
        <v>0</v>
      </c>
      <c r="N44" s="35">
        <f>SUM(N45:N48)</f>
        <v>0</v>
      </c>
    </row>
    <row r="45" spans="1:14" ht="58.5">
      <c r="A45" s="102" t="s">
        <v>67</v>
      </c>
      <c r="B45" s="102"/>
      <c r="C45" s="52">
        <f t="shared" si="6"/>
        <v>0</v>
      </c>
      <c r="D45" s="53"/>
      <c r="E45" s="53">
        <v>0</v>
      </c>
      <c r="F45" s="52">
        <f t="shared" si="7"/>
        <v>0</v>
      </c>
      <c r="G45" s="54"/>
      <c r="H45" s="32">
        <f>I45+J45</f>
        <v>0</v>
      </c>
      <c r="I45" s="52">
        <f t="shared" si="2"/>
        <v>0</v>
      </c>
      <c r="J45" s="54"/>
      <c r="K45" s="54">
        <v>0</v>
      </c>
      <c r="L45" s="52">
        <f t="shared" si="3"/>
        <v>0</v>
      </c>
      <c r="M45" s="54"/>
      <c r="N45" s="55"/>
    </row>
    <row r="46" spans="1:14" ht="15.75">
      <c r="A46" s="102"/>
      <c r="B46" s="102"/>
      <c r="C46" s="52"/>
      <c r="D46" s="53"/>
      <c r="E46" s="53"/>
      <c r="F46" s="52"/>
      <c r="G46" s="54"/>
      <c r="H46" s="32">
        <f>I46+J46</f>
        <v>0</v>
      </c>
      <c r="I46" s="52"/>
      <c r="J46" s="54"/>
      <c r="K46" s="54"/>
      <c r="L46" s="52"/>
      <c r="M46" s="54"/>
      <c r="N46" s="56"/>
    </row>
    <row r="47" spans="1:14" ht="29.25">
      <c r="A47" s="102" t="s">
        <v>68</v>
      </c>
      <c r="B47" s="102"/>
      <c r="C47" s="52">
        <f t="shared" si="6"/>
        <v>0</v>
      </c>
      <c r="D47" s="53"/>
      <c r="E47" s="53">
        <v>0</v>
      </c>
      <c r="F47" s="52">
        <f t="shared" si="7"/>
        <v>0</v>
      </c>
      <c r="G47" s="54"/>
      <c r="H47" s="32">
        <f>I47+J47</f>
        <v>0</v>
      </c>
      <c r="I47" s="52">
        <f aca="true" t="shared" si="8" ref="I47:I85">J47+K47</f>
        <v>0</v>
      </c>
      <c r="J47" s="54"/>
      <c r="K47" s="54">
        <v>0</v>
      </c>
      <c r="L47" s="52">
        <f aca="true" t="shared" si="9" ref="L47:L54">M47+N47</f>
        <v>0</v>
      </c>
      <c r="M47" s="54"/>
      <c r="N47" s="56"/>
    </row>
    <row r="48" spans="1:14" ht="15.75">
      <c r="A48" s="102" t="s">
        <v>69</v>
      </c>
      <c r="B48" s="102"/>
      <c r="C48" s="52">
        <f>D48+E48</f>
        <v>5.2</v>
      </c>
      <c r="D48" s="53">
        <v>5.2</v>
      </c>
      <c r="E48" s="53"/>
      <c r="F48" s="52">
        <f>G48+H48</f>
        <v>0</v>
      </c>
      <c r="G48" s="54"/>
      <c r="H48" s="32"/>
      <c r="I48" s="52">
        <f t="shared" si="8"/>
        <v>0</v>
      </c>
      <c r="J48" s="54"/>
      <c r="K48" s="54"/>
      <c r="L48" s="52">
        <f t="shared" si="9"/>
        <v>0</v>
      </c>
      <c r="M48" s="54"/>
      <c r="N48" s="57"/>
    </row>
    <row r="49" spans="1:14" ht="15.75">
      <c r="A49" s="111" t="s">
        <v>10</v>
      </c>
      <c r="B49" s="96">
        <v>14</v>
      </c>
      <c r="C49" s="21">
        <f>D49+E49</f>
        <v>846.9000000000001</v>
      </c>
      <c r="D49" s="22">
        <f>D50+D60+D75+D84+D85</f>
        <v>0</v>
      </c>
      <c r="E49" s="22">
        <f>E50+E60+E75+E84+E85</f>
        <v>846.9000000000001</v>
      </c>
      <c r="F49" s="21">
        <f>G49+H49</f>
        <v>1244.8</v>
      </c>
      <c r="G49" s="22">
        <f>G50+G60+G75+G84+G85</f>
        <v>0</v>
      </c>
      <c r="H49" s="22">
        <f>H50+H60+H75+H84+H85</f>
        <v>1244.8</v>
      </c>
      <c r="I49" s="21">
        <f t="shared" si="8"/>
        <v>1134.4</v>
      </c>
      <c r="J49" s="22">
        <f>J50+J60+J75+J84+J85</f>
        <v>0</v>
      </c>
      <c r="K49" s="22">
        <f>K50+K60+K75+K84+K85</f>
        <v>1134.4</v>
      </c>
      <c r="L49" s="21">
        <f t="shared" si="9"/>
        <v>700</v>
      </c>
      <c r="M49" s="22">
        <f>M50+M60+M75+M84+M85</f>
        <v>0</v>
      </c>
      <c r="N49" s="23">
        <f>N50+N60+N75+N84+N85</f>
        <v>700</v>
      </c>
    </row>
    <row r="50" spans="1:14" ht="15.75">
      <c r="A50" s="112" t="s">
        <v>11</v>
      </c>
      <c r="B50" s="97">
        <v>141</v>
      </c>
      <c r="C50" s="24">
        <f>D50+E50</f>
        <v>228.5</v>
      </c>
      <c r="D50" s="26">
        <f>SUM(D51,D52,D53)</f>
        <v>0</v>
      </c>
      <c r="E50" s="26">
        <f>SUM(E51,E52,E53)</f>
        <v>228.5</v>
      </c>
      <c r="F50" s="24">
        <f>G50+H50</f>
        <v>549.5</v>
      </c>
      <c r="G50" s="26">
        <f>SUM(G51,G52,G53)</f>
        <v>0</v>
      </c>
      <c r="H50" s="26">
        <f>SUM(H51,H52,H53)</f>
        <v>549.5</v>
      </c>
      <c r="I50" s="24">
        <f t="shared" si="8"/>
        <v>512.4</v>
      </c>
      <c r="J50" s="26">
        <f>SUM(J51,J52,J53)</f>
        <v>0</v>
      </c>
      <c r="K50" s="26">
        <f>SUM(K51,K52,K53)</f>
        <v>512.4</v>
      </c>
      <c r="L50" s="24">
        <f t="shared" si="9"/>
        <v>240</v>
      </c>
      <c r="M50" s="26">
        <f>SUM(M51,M52,M53)</f>
        <v>0</v>
      </c>
      <c r="N50" s="26">
        <f>SUM(N51,N53)</f>
        <v>240</v>
      </c>
    </row>
    <row r="51" spans="1:14" ht="15.75">
      <c r="A51" s="115" t="s">
        <v>12</v>
      </c>
      <c r="B51" s="100">
        <v>1411</v>
      </c>
      <c r="C51" s="47">
        <f aca="true" t="shared" si="10" ref="C51:C85">D51+E51</f>
        <v>0</v>
      </c>
      <c r="D51" s="58"/>
      <c r="E51" s="59"/>
      <c r="F51" s="47">
        <f aca="true" t="shared" si="11" ref="F51:F85">G51+H51</f>
        <v>69</v>
      </c>
      <c r="G51" s="60"/>
      <c r="H51" s="50">
        <v>69</v>
      </c>
      <c r="I51" s="47">
        <f t="shared" si="8"/>
        <v>59.8</v>
      </c>
      <c r="J51" s="60"/>
      <c r="K51" s="50">
        <v>59.8</v>
      </c>
      <c r="L51" s="47">
        <f t="shared" si="9"/>
        <v>50</v>
      </c>
      <c r="M51" s="60"/>
      <c r="N51" s="50">
        <v>50</v>
      </c>
    </row>
    <row r="52" spans="1:14" ht="29.25">
      <c r="A52" s="115" t="s">
        <v>70</v>
      </c>
      <c r="B52" s="100">
        <v>14115</v>
      </c>
      <c r="C52" s="61">
        <f t="shared" si="10"/>
        <v>0</v>
      </c>
      <c r="D52" s="62"/>
      <c r="E52" s="62"/>
      <c r="F52" s="61">
        <f t="shared" si="11"/>
        <v>0</v>
      </c>
      <c r="G52" s="63"/>
      <c r="H52" s="63"/>
      <c r="I52" s="61">
        <f t="shared" si="8"/>
        <v>0</v>
      </c>
      <c r="J52" s="63"/>
      <c r="K52" s="63"/>
      <c r="L52" s="61">
        <f t="shared" si="9"/>
        <v>50</v>
      </c>
      <c r="M52" s="63"/>
      <c r="N52" s="64">
        <v>50</v>
      </c>
    </row>
    <row r="53" spans="1:14" ht="15.75">
      <c r="A53" s="115" t="s">
        <v>13</v>
      </c>
      <c r="B53" s="100">
        <v>1415</v>
      </c>
      <c r="C53" s="65">
        <f>D53+E53</f>
        <v>228.5</v>
      </c>
      <c r="D53" s="66">
        <f>SUM(D54:D59)</f>
        <v>0</v>
      </c>
      <c r="E53" s="66">
        <f>SUM(E54:E59)</f>
        <v>228.5</v>
      </c>
      <c r="F53" s="65">
        <f>G53+H53</f>
        <v>480.5</v>
      </c>
      <c r="G53" s="66">
        <f>SUM(G54:G59)</f>
        <v>0</v>
      </c>
      <c r="H53" s="66">
        <f>SUM(H54:H59)</f>
        <v>480.5</v>
      </c>
      <c r="I53" s="65">
        <f t="shared" si="8"/>
        <v>452.6</v>
      </c>
      <c r="J53" s="66">
        <f>SUM(J54:J59)</f>
        <v>0</v>
      </c>
      <c r="K53" s="66">
        <f>SUM(K54:K59)</f>
        <v>452.6</v>
      </c>
      <c r="L53" s="65">
        <f t="shared" si="9"/>
        <v>190</v>
      </c>
      <c r="M53" s="66">
        <f>SUM(M54:M59)</f>
        <v>0</v>
      </c>
      <c r="N53" s="66">
        <f>SUM(N54+N58)</f>
        <v>190</v>
      </c>
    </row>
    <row r="54" spans="1:14" ht="29.25">
      <c r="A54" s="116" t="s">
        <v>71</v>
      </c>
      <c r="B54" s="103">
        <v>14151</v>
      </c>
      <c r="C54" s="47">
        <f>D54+E54</f>
        <v>179.5</v>
      </c>
      <c r="D54" s="58"/>
      <c r="E54" s="59">
        <v>179.5</v>
      </c>
      <c r="F54" s="47">
        <f>G54+H54</f>
        <v>192.3</v>
      </c>
      <c r="G54" s="60"/>
      <c r="H54" s="50">
        <v>192.3</v>
      </c>
      <c r="I54" s="47">
        <f t="shared" si="8"/>
        <v>169</v>
      </c>
      <c r="J54" s="60"/>
      <c r="K54" s="50">
        <v>169</v>
      </c>
      <c r="L54" s="47">
        <f t="shared" si="9"/>
        <v>130</v>
      </c>
      <c r="M54" s="60"/>
      <c r="N54" s="50">
        <f>N55+N56+N57</f>
        <v>130</v>
      </c>
    </row>
    <row r="55" spans="1:14" ht="19.5">
      <c r="A55" s="116" t="s">
        <v>72</v>
      </c>
      <c r="B55" s="103">
        <v>141511</v>
      </c>
      <c r="C55" s="47"/>
      <c r="D55" s="58"/>
      <c r="E55" s="59"/>
      <c r="F55" s="47"/>
      <c r="G55" s="60"/>
      <c r="H55" s="50"/>
      <c r="I55" s="47"/>
      <c r="J55" s="60"/>
      <c r="K55" s="50"/>
      <c r="L55" s="47"/>
      <c r="M55" s="60"/>
      <c r="N55" s="50">
        <v>120</v>
      </c>
    </row>
    <row r="56" spans="1:14" ht="39">
      <c r="A56" s="116" t="s">
        <v>73</v>
      </c>
      <c r="B56" s="103">
        <v>141512</v>
      </c>
      <c r="C56" s="47"/>
      <c r="D56" s="58"/>
      <c r="E56" s="59"/>
      <c r="F56" s="47"/>
      <c r="G56" s="60"/>
      <c r="H56" s="50"/>
      <c r="I56" s="47"/>
      <c r="J56" s="60"/>
      <c r="K56" s="50"/>
      <c r="L56" s="47"/>
      <c r="M56" s="60"/>
      <c r="N56" s="50">
        <v>10</v>
      </c>
    </row>
    <row r="57" spans="1:14" ht="29.25">
      <c r="A57" s="116" t="s">
        <v>74</v>
      </c>
      <c r="B57" s="103">
        <v>141516</v>
      </c>
      <c r="C57" s="47"/>
      <c r="D57" s="58"/>
      <c r="E57" s="59"/>
      <c r="F57" s="47"/>
      <c r="G57" s="60"/>
      <c r="H57" s="50"/>
      <c r="I57" s="47"/>
      <c r="J57" s="60"/>
      <c r="K57" s="50"/>
      <c r="L57" s="47"/>
      <c r="M57" s="60"/>
      <c r="N57" s="50"/>
    </row>
    <row r="58" spans="1:14" ht="39">
      <c r="A58" s="116" t="s">
        <v>75</v>
      </c>
      <c r="B58" s="103">
        <v>14154</v>
      </c>
      <c r="C58" s="47">
        <f>D58+E58</f>
        <v>49</v>
      </c>
      <c r="D58" s="58"/>
      <c r="E58" s="59">
        <v>49</v>
      </c>
      <c r="F58" s="47">
        <f>G58+H58</f>
        <v>288.2</v>
      </c>
      <c r="G58" s="60"/>
      <c r="H58" s="50">
        <v>288.2</v>
      </c>
      <c r="I58" s="47">
        <f t="shared" si="8"/>
        <v>283.6</v>
      </c>
      <c r="J58" s="60"/>
      <c r="K58" s="50">
        <v>283.6</v>
      </c>
      <c r="L58" s="47">
        <f aca="true" t="shared" si="12" ref="L58:L76">M58+N58</f>
        <v>60</v>
      </c>
      <c r="M58" s="60"/>
      <c r="N58" s="50">
        <v>60</v>
      </c>
    </row>
    <row r="59" spans="1:14" ht="19.5">
      <c r="A59" s="116" t="s">
        <v>14</v>
      </c>
      <c r="B59" s="103">
        <v>14159</v>
      </c>
      <c r="C59" s="67">
        <f t="shared" si="10"/>
        <v>0</v>
      </c>
      <c r="D59" s="68"/>
      <c r="E59" s="69"/>
      <c r="F59" s="67">
        <f t="shared" si="11"/>
        <v>0</v>
      </c>
      <c r="G59" s="70"/>
      <c r="H59" s="71"/>
      <c r="I59" s="67">
        <f t="shared" si="8"/>
        <v>0</v>
      </c>
      <c r="J59" s="70"/>
      <c r="K59" s="71"/>
      <c r="L59" s="67">
        <f t="shared" si="12"/>
        <v>0</v>
      </c>
      <c r="M59" s="70"/>
      <c r="N59" s="70"/>
    </row>
    <row r="60" spans="1:14" ht="19.5">
      <c r="A60" s="112" t="s">
        <v>76</v>
      </c>
      <c r="B60" s="97">
        <v>142</v>
      </c>
      <c r="C60" s="24">
        <f t="shared" si="10"/>
        <v>372.7</v>
      </c>
      <c r="D60" s="25"/>
      <c r="E60" s="26">
        <f>E61+E72</f>
        <v>372.7</v>
      </c>
      <c r="F60" s="24">
        <f t="shared" si="11"/>
        <v>416.7</v>
      </c>
      <c r="G60" s="26">
        <f>G61+G72</f>
        <v>0</v>
      </c>
      <c r="H60" s="26">
        <f>H61+H72</f>
        <v>416.7</v>
      </c>
      <c r="I60" s="24">
        <f t="shared" si="8"/>
        <v>390.3</v>
      </c>
      <c r="J60" s="26">
        <f>J61+J72</f>
        <v>0</v>
      </c>
      <c r="K60" s="26">
        <f>K61+K72</f>
        <v>390.3</v>
      </c>
      <c r="L60" s="24">
        <f t="shared" si="12"/>
        <v>330</v>
      </c>
      <c r="M60" s="26">
        <f>M61+M72</f>
        <v>0</v>
      </c>
      <c r="N60" s="26">
        <f>N61+N72</f>
        <v>330</v>
      </c>
    </row>
    <row r="61" spans="1:14" ht="29.25">
      <c r="A61" s="115" t="s">
        <v>77</v>
      </c>
      <c r="B61" s="100">
        <v>1422</v>
      </c>
      <c r="C61" s="44">
        <f t="shared" si="10"/>
        <v>279.7</v>
      </c>
      <c r="D61" s="45">
        <f>SUM(D62:D71)</f>
        <v>0</v>
      </c>
      <c r="E61" s="45">
        <f>SUM(E62:E71)</f>
        <v>279.7</v>
      </c>
      <c r="F61" s="44">
        <f t="shared" si="11"/>
        <v>380.5</v>
      </c>
      <c r="G61" s="45">
        <f>SUM(G62:G71)</f>
        <v>0</v>
      </c>
      <c r="H61" s="45">
        <f>SUM(H62:H71)</f>
        <v>380.5</v>
      </c>
      <c r="I61" s="44">
        <f t="shared" si="8"/>
        <v>354.1</v>
      </c>
      <c r="J61" s="45">
        <f>SUM(J62:J71)</f>
        <v>0</v>
      </c>
      <c r="K61" s="45">
        <f>SUM(K62:K71)</f>
        <v>354.1</v>
      </c>
      <c r="L61" s="44">
        <f t="shared" si="12"/>
        <v>330</v>
      </c>
      <c r="M61" s="45">
        <f>SUM(M62:M71)</f>
        <v>0</v>
      </c>
      <c r="N61" s="46">
        <f>SUM(N67+N70+N71)</f>
        <v>330</v>
      </c>
    </row>
    <row r="62" spans="1:14" ht="19.5">
      <c r="A62" s="116" t="s">
        <v>15</v>
      </c>
      <c r="B62" s="103">
        <v>14222</v>
      </c>
      <c r="C62" s="72">
        <f t="shared" si="10"/>
        <v>0</v>
      </c>
      <c r="D62" s="73"/>
      <c r="E62" s="74"/>
      <c r="F62" s="72">
        <f t="shared" si="11"/>
        <v>0</v>
      </c>
      <c r="G62" s="75"/>
      <c r="H62" s="76"/>
      <c r="I62" s="72">
        <f t="shared" si="8"/>
        <v>0</v>
      </c>
      <c r="J62" s="75"/>
      <c r="K62" s="76"/>
      <c r="L62" s="72">
        <f t="shared" si="12"/>
        <v>0</v>
      </c>
      <c r="M62" s="75"/>
      <c r="N62" s="75"/>
    </row>
    <row r="63" spans="1:14" ht="15.75">
      <c r="A63" s="116" t="s">
        <v>16</v>
      </c>
      <c r="B63" s="103">
        <v>14223</v>
      </c>
      <c r="C63" s="47">
        <f t="shared" si="10"/>
        <v>5.1</v>
      </c>
      <c r="D63" s="58"/>
      <c r="E63" s="59">
        <v>5.1</v>
      </c>
      <c r="F63" s="47">
        <f t="shared" si="11"/>
        <v>0</v>
      </c>
      <c r="G63" s="60"/>
      <c r="H63" s="50"/>
      <c r="I63" s="47">
        <f t="shared" si="8"/>
        <v>1.2</v>
      </c>
      <c r="J63" s="60"/>
      <c r="K63" s="50">
        <v>1.2</v>
      </c>
      <c r="L63" s="47">
        <f t="shared" si="12"/>
        <v>0</v>
      </c>
      <c r="M63" s="60"/>
      <c r="N63" s="50"/>
    </row>
    <row r="64" spans="1:14" ht="15.75">
      <c r="A64" s="116" t="s">
        <v>17</v>
      </c>
      <c r="B64" s="103">
        <v>14227</v>
      </c>
      <c r="C64" s="47">
        <f t="shared" si="10"/>
        <v>0</v>
      </c>
      <c r="D64" s="58"/>
      <c r="E64" s="59"/>
      <c r="F64" s="47">
        <f t="shared" si="11"/>
        <v>0</v>
      </c>
      <c r="G64" s="60"/>
      <c r="H64" s="50"/>
      <c r="I64" s="47">
        <f t="shared" si="8"/>
        <v>0</v>
      </c>
      <c r="J64" s="60"/>
      <c r="K64" s="50"/>
      <c r="L64" s="47">
        <f t="shared" si="12"/>
        <v>0</v>
      </c>
      <c r="M64" s="60"/>
      <c r="N64" s="50"/>
    </row>
    <row r="65" spans="1:14" ht="19.5">
      <c r="A65" s="116" t="s">
        <v>78</v>
      </c>
      <c r="B65" s="103">
        <v>14229</v>
      </c>
      <c r="C65" s="47">
        <f t="shared" si="10"/>
        <v>0</v>
      </c>
      <c r="D65" s="58"/>
      <c r="E65" s="59"/>
      <c r="F65" s="47">
        <f t="shared" si="11"/>
        <v>0</v>
      </c>
      <c r="G65" s="60"/>
      <c r="H65" s="50"/>
      <c r="I65" s="47">
        <f t="shared" si="8"/>
        <v>0</v>
      </c>
      <c r="J65" s="60"/>
      <c r="K65" s="50"/>
      <c r="L65" s="47">
        <f t="shared" si="12"/>
        <v>0</v>
      </c>
      <c r="M65" s="60"/>
      <c r="N65" s="50"/>
    </row>
    <row r="66" spans="1:14" ht="29.25">
      <c r="A66" s="116" t="s">
        <v>18</v>
      </c>
      <c r="B66" s="103">
        <v>142212</v>
      </c>
      <c r="C66" s="47">
        <f t="shared" si="10"/>
        <v>0</v>
      </c>
      <c r="D66" s="58"/>
      <c r="E66" s="59"/>
      <c r="F66" s="47">
        <f t="shared" si="11"/>
        <v>0</v>
      </c>
      <c r="G66" s="60"/>
      <c r="H66" s="50"/>
      <c r="I66" s="47">
        <f t="shared" si="8"/>
        <v>0</v>
      </c>
      <c r="J66" s="60"/>
      <c r="K66" s="50"/>
      <c r="L66" s="47">
        <f t="shared" si="12"/>
        <v>0</v>
      </c>
      <c r="M66" s="60"/>
      <c r="N66" s="50"/>
    </row>
    <row r="67" spans="1:14" ht="19.5">
      <c r="A67" s="116" t="s">
        <v>19</v>
      </c>
      <c r="B67" s="103">
        <v>142213</v>
      </c>
      <c r="C67" s="47">
        <f t="shared" si="10"/>
        <v>248.7</v>
      </c>
      <c r="D67" s="58"/>
      <c r="E67" s="59">
        <v>248.7</v>
      </c>
      <c r="F67" s="47">
        <f t="shared" si="11"/>
        <v>198.2</v>
      </c>
      <c r="G67" s="60"/>
      <c r="H67" s="50">
        <v>198.2</v>
      </c>
      <c r="I67" s="47">
        <f t="shared" si="8"/>
        <v>198.2</v>
      </c>
      <c r="J67" s="60"/>
      <c r="K67" s="50">
        <v>198.2</v>
      </c>
      <c r="L67" s="47">
        <f t="shared" si="12"/>
        <v>225</v>
      </c>
      <c r="M67" s="60"/>
      <c r="N67" s="50">
        <v>225</v>
      </c>
    </row>
    <row r="68" spans="1:14" ht="15.75">
      <c r="A68" s="116" t="s">
        <v>79</v>
      </c>
      <c r="B68" s="103">
        <v>1422132</v>
      </c>
      <c r="C68" s="47">
        <f t="shared" si="10"/>
        <v>0</v>
      </c>
      <c r="D68" s="58"/>
      <c r="E68" s="59"/>
      <c r="F68" s="47">
        <f t="shared" si="11"/>
        <v>0</v>
      </c>
      <c r="G68" s="60"/>
      <c r="H68" s="50"/>
      <c r="I68" s="47">
        <f t="shared" si="8"/>
        <v>0</v>
      </c>
      <c r="J68" s="60"/>
      <c r="K68" s="50"/>
      <c r="L68" s="47">
        <f t="shared" si="12"/>
        <v>200</v>
      </c>
      <c r="M68" s="60"/>
      <c r="N68" s="60">
        <v>200</v>
      </c>
    </row>
    <row r="69" spans="1:14" ht="19.5">
      <c r="A69" s="116" t="s">
        <v>80</v>
      </c>
      <c r="B69" s="103">
        <v>1422133</v>
      </c>
      <c r="C69" s="47">
        <f t="shared" si="10"/>
        <v>0</v>
      </c>
      <c r="D69" s="58"/>
      <c r="E69" s="59"/>
      <c r="F69" s="47">
        <f t="shared" si="11"/>
        <v>0</v>
      </c>
      <c r="G69" s="60"/>
      <c r="H69" s="50"/>
      <c r="I69" s="47">
        <f t="shared" si="8"/>
        <v>0</v>
      </c>
      <c r="J69" s="60"/>
      <c r="K69" s="50"/>
      <c r="L69" s="47">
        <f t="shared" si="12"/>
        <v>25</v>
      </c>
      <c r="M69" s="60"/>
      <c r="N69" s="60">
        <v>25</v>
      </c>
    </row>
    <row r="70" spans="1:14" ht="29.25">
      <c r="A70" s="116" t="s">
        <v>81</v>
      </c>
      <c r="B70" s="103">
        <v>142214</v>
      </c>
      <c r="C70" s="47">
        <f t="shared" si="10"/>
        <v>5.4</v>
      </c>
      <c r="D70" s="58"/>
      <c r="E70" s="59">
        <v>5.4</v>
      </c>
      <c r="F70" s="47">
        <f t="shared" si="11"/>
        <v>107.7</v>
      </c>
      <c r="G70" s="60"/>
      <c r="H70" s="50">
        <v>107.7</v>
      </c>
      <c r="I70" s="47">
        <f t="shared" si="8"/>
        <v>97.6</v>
      </c>
      <c r="J70" s="60"/>
      <c r="K70" s="50">
        <v>97.6</v>
      </c>
      <c r="L70" s="47">
        <f t="shared" si="12"/>
        <v>90</v>
      </c>
      <c r="M70" s="60"/>
      <c r="N70" s="50">
        <v>90</v>
      </c>
    </row>
    <row r="71" spans="1:14" ht="19.5">
      <c r="A71" s="116" t="s">
        <v>82</v>
      </c>
      <c r="B71" s="103">
        <v>142299</v>
      </c>
      <c r="C71" s="47">
        <f t="shared" si="10"/>
        <v>20.5</v>
      </c>
      <c r="D71" s="58"/>
      <c r="E71" s="59">
        <v>20.5</v>
      </c>
      <c r="F71" s="47">
        <f t="shared" si="11"/>
        <v>74.6</v>
      </c>
      <c r="G71" s="60"/>
      <c r="H71" s="50">
        <v>74.6</v>
      </c>
      <c r="I71" s="47">
        <f t="shared" si="8"/>
        <v>57.1</v>
      </c>
      <c r="J71" s="60"/>
      <c r="K71" s="50">
        <v>57.1</v>
      </c>
      <c r="L71" s="47">
        <f t="shared" si="12"/>
        <v>15</v>
      </c>
      <c r="M71" s="60"/>
      <c r="N71" s="50">
        <v>15</v>
      </c>
    </row>
    <row r="72" spans="1:14" ht="29.25">
      <c r="A72" s="115" t="s">
        <v>20</v>
      </c>
      <c r="B72" s="100">
        <v>1423</v>
      </c>
      <c r="C72" s="44">
        <f t="shared" si="10"/>
        <v>93</v>
      </c>
      <c r="D72" s="45">
        <f>D73+D74</f>
        <v>0</v>
      </c>
      <c r="E72" s="45">
        <f>E73+E74</f>
        <v>93</v>
      </c>
      <c r="F72" s="44">
        <f t="shared" si="11"/>
        <v>36.2</v>
      </c>
      <c r="G72" s="45">
        <f>G73+G74</f>
        <v>0</v>
      </c>
      <c r="H72" s="45">
        <f>H73+H74</f>
        <v>36.2</v>
      </c>
      <c r="I72" s="44">
        <f t="shared" si="8"/>
        <v>36.2</v>
      </c>
      <c r="J72" s="45">
        <f>J73+J74</f>
        <v>0</v>
      </c>
      <c r="K72" s="45">
        <f>K73+K74</f>
        <v>36.2</v>
      </c>
      <c r="L72" s="44">
        <f t="shared" si="12"/>
        <v>0</v>
      </c>
      <c r="M72" s="45">
        <f>M73+M74</f>
        <v>0</v>
      </c>
      <c r="N72" s="46">
        <f>N73+N74</f>
        <v>0</v>
      </c>
    </row>
    <row r="73" spans="1:14" ht="19.5">
      <c r="A73" s="116" t="s">
        <v>21</v>
      </c>
      <c r="B73" s="103">
        <v>14231</v>
      </c>
      <c r="C73" s="47">
        <f t="shared" si="10"/>
        <v>0</v>
      </c>
      <c r="D73" s="58"/>
      <c r="E73" s="59"/>
      <c r="F73" s="47">
        <f t="shared" si="11"/>
        <v>36.2</v>
      </c>
      <c r="G73" s="60"/>
      <c r="H73" s="50">
        <v>36.2</v>
      </c>
      <c r="I73" s="47">
        <f t="shared" si="8"/>
        <v>36.2</v>
      </c>
      <c r="J73" s="60"/>
      <c r="K73" s="50">
        <v>36.2</v>
      </c>
      <c r="L73" s="47">
        <f t="shared" si="12"/>
        <v>0</v>
      </c>
      <c r="M73" s="60"/>
      <c r="N73" s="60"/>
    </row>
    <row r="74" spans="1:14" ht="19.5">
      <c r="A74" s="116" t="s">
        <v>22</v>
      </c>
      <c r="B74" s="103">
        <v>14232</v>
      </c>
      <c r="C74" s="47">
        <f t="shared" si="10"/>
        <v>93</v>
      </c>
      <c r="D74" s="58"/>
      <c r="E74" s="59">
        <v>93</v>
      </c>
      <c r="F74" s="47">
        <f t="shared" si="11"/>
        <v>0</v>
      </c>
      <c r="G74" s="60"/>
      <c r="H74" s="50"/>
      <c r="I74" s="47">
        <f t="shared" si="8"/>
        <v>0</v>
      </c>
      <c r="J74" s="60"/>
      <c r="K74" s="50"/>
      <c r="L74" s="47">
        <f t="shared" si="12"/>
        <v>0</v>
      </c>
      <c r="M74" s="60"/>
      <c r="N74" s="50"/>
    </row>
    <row r="75" spans="1:14" ht="19.5">
      <c r="A75" s="112" t="s">
        <v>83</v>
      </c>
      <c r="B75" s="97">
        <v>143</v>
      </c>
      <c r="C75" s="24">
        <f t="shared" si="10"/>
        <v>195.5</v>
      </c>
      <c r="D75" s="25"/>
      <c r="E75" s="26">
        <v>195.5</v>
      </c>
      <c r="F75" s="24">
        <f t="shared" si="11"/>
        <v>210.6</v>
      </c>
      <c r="G75" s="42"/>
      <c r="H75" s="43">
        <v>210.6</v>
      </c>
      <c r="I75" s="24">
        <f t="shared" si="8"/>
        <v>183.7</v>
      </c>
      <c r="J75" s="42"/>
      <c r="K75" s="43">
        <v>183.7</v>
      </c>
      <c r="L75" s="24">
        <f t="shared" si="12"/>
        <v>130</v>
      </c>
      <c r="M75" s="42"/>
      <c r="N75" s="43">
        <v>130</v>
      </c>
    </row>
    <row r="76" spans="1:14" ht="39">
      <c r="A76" s="117" t="s">
        <v>84</v>
      </c>
      <c r="B76" s="94">
        <v>1431</v>
      </c>
      <c r="C76" s="24"/>
      <c r="D76" s="25"/>
      <c r="E76" s="26"/>
      <c r="F76" s="24"/>
      <c r="G76" s="42"/>
      <c r="H76" s="43"/>
      <c r="I76" s="24">
        <f t="shared" si="8"/>
        <v>183.7</v>
      </c>
      <c r="J76" s="42"/>
      <c r="K76" s="43">
        <v>183.7</v>
      </c>
      <c r="L76" s="24">
        <f t="shared" si="12"/>
        <v>130</v>
      </c>
      <c r="M76" s="42"/>
      <c r="N76" s="43">
        <v>130</v>
      </c>
    </row>
    <row r="77" spans="1:14" ht="68.25">
      <c r="A77" s="117" t="s">
        <v>85</v>
      </c>
      <c r="B77" s="94">
        <v>14311</v>
      </c>
      <c r="C77" s="24"/>
      <c r="D77" s="25"/>
      <c r="E77" s="26"/>
      <c r="F77" s="24"/>
      <c r="G77" s="42"/>
      <c r="H77" s="43"/>
      <c r="I77" s="24"/>
      <c r="J77" s="42"/>
      <c r="K77" s="43"/>
      <c r="L77" s="24"/>
      <c r="M77" s="42"/>
      <c r="N77" s="77">
        <v>32</v>
      </c>
    </row>
    <row r="78" spans="1:14" ht="48.75">
      <c r="A78" s="117" t="s">
        <v>86</v>
      </c>
      <c r="B78" s="94">
        <v>14313</v>
      </c>
      <c r="C78" s="24"/>
      <c r="D78" s="25"/>
      <c r="E78" s="26"/>
      <c r="F78" s="24"/>
      <c r="G78" s="42"/>
      <c r="H78" s="43"/>
      <c r="I78" s="24"/>
      <c r="J78" s="42"/>
      <c r="K78" s="43"/>
      <c r="L78" s="24"/>
      <c r="M78" s="42"/>
      <c r="N78" s="77">
        <v>5</v>
      </c>
    </row>
    <row r="79" spans="1:14" ht="68.25">
      <c r="A79" s="118" t="s">
        <v>87</v>
      </c>
      <c r="B79" s="94">
        <v>14317</v>
      </c>
      <c r="C79" s="24"/>
      <c r="D79" s="25"/>
      <c r="E79" s="26"/>
      <c r="F79" s="24"/>
      <c r="G79" s="42"/>
      <c r="H79" s="43"/>
      <c r="I79" s="24"/>
      <c r="J79" s="42"/>
      <c r="K79" s="43"/>
      <c r="L79" s="24"/>
      <c r="M79" s="42"/>
      <c r="N79" s="43">
        <v>60</v>
      </c>
    </row>
    <row r="80" spans="1:14" ht="19.5">
      <c r="A80" s="118" t="s">
        <v>88</v>
      </c>
      <c r="B80" s="94">
        <v>143171</v>
      </c>
      <c r="C80" s="24"/>
      <c r="D80" s="25"/>
      <c r="E80" s="26"/>
      <c r="F80" s="24"/>
      <c r="G80" s="42"/>
      <c r="H80" s="43"/>
      <c r="I80" s="24"/>
      <c r="J80" s="42"/>
      <c r="K80" s="43"/>
      <c r="L80" s="24"/>
      <c r="M80" s="42"/>
      <c r="N80" s="77">
        <v>60</v>
      </c>
    </row>
    <row r="81" spans="1:14" ht="58.5">
      <c r="A81" s="117" t="s">
        <v>89</v>
      </c>
      <c r="B81" s="94">
        <v>14319</v>
      </c>
      <c r="C81" s="24"/>
      <c r="D81" s="25"/>
      <c r="E81" s="26"/>
      <c r="F81" s="24"/>
      <c r="G81" s="42"/>
      <c r="H81" s="43"/>
      <c r="I81" s="24"/>
      <c r="J81" s="42"/>
      <c r="K81" s="43"/>
      <c r="L81" s="24"/>
      <c r="M81" s="42"/>
      <c r="N81" s="77">
        <v>2</v>
      </c>
    </row>
    <row r="82" spans="1:14" ht="58.5">
      <c r="A82" s="117" t="s">
        <v>90</v>
      </c>
      <c r="B82" s="94">
        <v>143110</v>
      </c>
      <c r="C82" s="24"/>
      <c r="D82" s="25"/>
      <c r="E82" s="26"/>
      <c r="F82" s="24"/>
      <c r="G82" s="42"/>
      <c r="H82" s="43"/>
      <c r="I82" s="24"/>
      <c r="J82" s="42"/>
      <c r="K82" s="43"/>
      <c r="L82" s="24"/>
      <c r="M82" s="42"/>
      <c r="N82" s="77">
        <v>14</v>
      </c>
    </row>
    <row r="83" spans="1:14" ht="48.75">
      <c r="A83" s="117" t="s">
        <v>91</v>
      </c>
      <c r="B83" s="94">
        <v>1434</v>
      </c>
      <c r="C83" s="24"/>
      <c r="D83" s="25"/>
      <c r="E83" s="26"/>
      <c r="F83" s="24"/>
      <c r="G83" s="42"/>
      <c r="H83" s="43"/>
      <c r="I83" s="24"/>
      <c r="J83" s="42"/>
      <c r="K83" s="43"/>
      <c r="L83" s="24"/>
      <c r="M83" s="42"/>
      <c r="N83" s="77">
        <v>17</v>
      </c>
    </row>
    <row r="84" spans="1:14" ht="29.25">
      <c r="A84" s="112" t="s">
        <v>23</v>
      </c>
      <c r="B84" s="94">
        <v>144</v>
      </c>
      <c r="C84" s="24">
        <f t="shared" si="10"/>
        <v>0</v>
      </c>
      <c r="D84" s="25"/>
      <c r="E84" s="26"/>
      <c r="F84" s="24">
        <f t="shared" si="11"/>
        <v>0</v>
      </c>
      <c r="G84" s="42"/>
      <c r="H84" s="43"/>
      <c r="I84" s="24">
        <f t="shared" si="8"/>
        <v>0</v>
      </c>
      <c r="J84" s="42"/>
      <c r="K84" s="43"/>
      <c r="L84" s="24">
        <f>M84+N84</f>
        <v>0</v>
      </c>
      <c r="M84" s="42"/>
      <c r="N84" s="42"/>
    </row>
    <row r="85" spans="1:14" ht="29.25">
      <c r="A85" s="112" t="s">
        <v>24</v>
      </c>
      <c r="B85" s="94">
        <v>145</v>
      </c>
      <c r="C85" s="24">
        <f t="shared" si="10"/>
        <v>50.2</v>
      </c>
      <c r="D85" s="25"/>
      <c r="E85" s="26">
        <v>50.2</v>
      </c>
      <c r="F85" s="24">
        <f t="shared" si="11"/>
        <v>68</v>
      </c>
      <c r="G85" s="42"/>
      <c r="H85" s="43">
        <v>68</v>
      </c>
      <c r="I85" s="24">
        <f t="shared" si="8"/>
        <v>48</v>
      </c>
      <c r="J85" s="42"/>
      <c r="K85" s="43">
        <v>48</v>
      </c>
      <c r="L85" s="24">
        <f>M85+N85</f>
        <v>0</v>
      </c>
      <c r="M85" s="42"/>
      <c r="N85" s="43"/>
    </row>
    <row r="86" spans="1:14" ht="79.5">
      <c r="A86" s="119" t="s">
        <v>92</v>
      </c>
      <c r="B86" s="94">
        <v>1451</v>
      </c>
      <c r="C86" s="78"/>
      <c r="D86" s="78"/>
      <c r="E86" s="78"/>
      <c r="F86" s="78"/>
      <c r="G86" s="79"/>
      <c r="H86" s="80"/>
      <c r="I86" s="16"/>
      <c r="J86" s="17"/>
      <c r="K86" s="17"/>
      <c r="L86" s="16"/>
      <c r="M86" s="17"/>
      <c r="N86" s="17"/>
    </row>
    <row r="87" spans="1:14" ht="15.75">
      <c r="A87" s="93" t="s">
        <v>2</v>
      </c>
      <c r="B87" s="94">
        <v>31</v>
      </c>
      <c r="C87" s="81">
        <f aca="true" t="shared" si="13" ref="C87:C94">D87+E87</f>
        <v>430.9</v>
      </c>
      <c r="D87" s="82">
        <f>D88+D92</f>
        <v>0</v>
      </c>
      <c r="E87" s="82">
        <f>E88+E92</f>
        <v>430.9</v>
      </c>
      <c r="F87" s="81">
        <f aca="true" t="shared" si="14" ref="F87:F94">G87+H87</f>
        <v>155.2</v>
      </c>
      <c r="G87" s="82">
        <f>G88+G92</f>
        <v>0</v>
      </c>
      <c r="H87" s="82">
        <f>H88+H92</f>
        <v>155.2</v>
      </c>
      <c r="I87" s="81">
        <f aca="true" t="shared" si="15" ref="I87:I94">J87+K87</f>
        <v>150.1</v>
      </c>
      <c r="J87" s="82">
        <f>J88+J92</f>
        <v>0</v>
      </c>
      <c r="K87" s="82">
        <f>K88+K92</f>
        <v>150.1</v>
      </c>
      <c r="L87" s="81">
        <f>M87+N87</f>
        <v>100</v>
      </c>
      <c r="M87" s="82">
        <f>M88+M92</f>
        <v>0</v>
      </c>
      <c r="N87" s="82">
        <f>N88+N92</f>
        <v>100</v>
      </c>
    </row>
    <row r="88" spans="1:14" ht="15.75">
      <c r="A88" s="112" t="s">
        <v>25</v>
      </c>
      <c r="B88" s="97">
        <v>311</v>
      </c>
      <c r="C88" s="24">
        <f t="shared" si="13"/>
        <v>12</v>
      </c>
      <c r="D88" s="25"/>
      <c r="E88" s="26">
        <v>12</v>
      </c>
      <c r="F88" s="24">
        <f t="shared" si="14"/>
        <v>9.5</v>
      </c>
      <c r="G88" s="42"/>
      <c r="H88" s="43">
        <v>9.5</v>
      </c>
      <c r="I88" s="24">
        <f t="shared" si="15"/>
        <v>9.5</v>
      </c>
      <c r="J88" s="42"/>
      <c r="K88" s="43">
        <v>9.5</v>
      </c>
      <c r="L88" s="24">
        <f>M88+N88</f>
        <v>10</v>
      </c>
      <c r="M88" s="42"/>
      <c r="N88" s="43">
        <v>10</v>
      </c>
    </row>
    <row r="89" spans="1:14" ht="15.75">
      <c r="A89" s="117" t="s">
        <v>93</v>
      </c>
      <c r="B89" s="94">
        <v>3111</v>
      </c>
      <c r="C89" s="24">
        <f t="shared" si="13"/>
        <v>0</v>
      </c>
      <c r="D89" s="25"/>
      <c r="E89" s="26"/>
      <c r="F89" s="24">
        <f t="shared" si="14"/>
        <v>0</v>
      </c>
      <c r="G89" s="42"/>
      <c r="H89" s="43"/>
      <c r="I89" s="24">
        <f t="shared" si="15"/>
        <v>0</v>
      </c>
      <c r="J89" s="42"/>
      <c r="K89" s="43"/>
      <c r="L89" s="24">
        <f>M89+N89</f>
        <v>10</v>
      </c>
      <c r="M89" s="42"/>
      <c r="N89" s="42">
        <v>10</v>
      </c>
    </row>
    <row r="90" spans="1:14" ht="15.75">
      <c r="A90" s="117" t="s">
        <v>94</v>
      </c>
      <c r="B90" s="94">
        <v>31112</v>
      </c>
      <c r="C90" s="24"/>
      <c r="D90" s="25"/>
      <c r="E90" s="26"/>
      <c r="F90" s="24"/>
      <c r="G90" s="42"/>
      <c r="H90" s="43"/>
      <c r="I90" s="24"/>
      <c r="J90" s="42"/>
      <c r="K90" s="43"/>
      <c r="L90" s="24"/>
      <c r="M90" s="42"/>
      <c r="N90" s="42">
        <v>10</v>
      </c>
    </row>
    <row r="91" spans="1:14" ht="15.75">
      <c r="A91" s="112" t="s">
        <v>95</v>
      </c>
      <c r="B91" s="97">
        <v>313</v>
      </c>
      <c r="C91" s="24">
        <f t="shared" si="13"/>
        <v>0</v>
      </c>
      <c r="D91" s="25"/>
      <c r="E91" s="26"/>
      <c r="F91" s="24">
        <f t="shared" si="14"/>
        <v>0</v>
      </c>
      <c r="G91" s="42"/>
      <c r="H91" s="43"/>
      <c r="I91" s="24">
        <f t="shared" si="15"/>
        <v>0</v>
      </c>
      <c r="J91" s="42"/>
      <c r="K91" s="43"/>
      <c r="L91" s="24">
        <f>M91+N91</f>
        <v>0</v>
      </c>
      <c r="M91" s="42"/>
      <c r="N91" s="42"/>
    </row>
    <row r="92" spans="1:14" ht="15.75">
      <c r="A92" s="112" t="s">
        <v>26</v>
      </c>
      <c r="B92" s="97">
        <v>314</v>
      </c>
      <c r="C92" s="24">
        <f t="shared" si="13"/>
        <v>418.9</v>
      </c>
      <c r="D92" s="26">
        <f>D93+D94</f>
        <v>0</v>
      </c>
      <c r="E92" s="26">
        <f>E93+E94</f>
        <v>418.9</v>
      </c>
      <c r="F92" s="24">
        <f t="shared" si="14"/>
        <v>145.7</v>
      </c>
      <c r="G92" s="26">
        <f>G93+G94</f>
        <v>0</v>
      </c>
      <c r="H92" s="26">
        <f>H93+H94</f>
        <v>145.7</v>
      </c>
      <c r="I92" s="24">
        <f t="shared" si="15"/>
        <v>140.6</v>
      </c>
      <c r="J92" s="26">
        <f>J93+J94</f>
        <v>0</v>
      </c>
      <c r="K92" s="26">
        <f>K93+K94</f>
        <v>140.6</v>
      </c>
      <c r="L92" s="24">
        <f>M92+N92</f>
        <v>90</v>
      </c>
      <c r="M92" s="26">
        <f>M93+M94</f>
        <v>0</v>
      </c>
      <c r="N92" s="26">
        <f>N93+N94</f>
        <v>90</v>
      </c>
    </row>
    <row r="93" spans="1:14" ht="15.75">
      <c r="A93" s="115" t="s">
        <v>27</v>
      </c>
      <c r="B93" s="100">
        <v>3141</v>
      </c>
      <c r="C93" s="32">
        <f t="shared" si="13"/>
        <v>418.9</v>
      </c>
      <c r="D93" s="33"/>
      <c r="E93" s="33">
        <v>418.9</v>
      </c>
      <c r="F93" s="32">
        <f t="shared" si="14"/>
        <v>145.7</v>
      </c>
      <c r="G93" s="34"/>
      <c r="H93" s="34">
        <v>145.7</v>
      </c>
      <c r="I93" s="32">
        <f t="shared" si="15"/>
        <v>140.6</v>
      </c>
      <c r="J93" s="34"/>
      <c r="K93" s="34">
        <v>140.6</v>
      </c>
      <c r="L93" s="32">
        <f>M93+N93</f>
        <v>90</v>
      </c>
      <c r="M93" s="34"/>
      <c r="N93" s="35">
        <v>90</v>
      </c>
    </row>
    <row r="94" spans="1:14" ht="15.75">
      <c r="A94" s="115" t="s">
        <v>28</v>
      </c>
      <c r="B94" s="100">
        <v>3143</v>
      </c>
      <c r="C94" s="32">
        <f t="shared" si="13"/>
        <v>0</v>
      </c>
      <c r="D94" s="33"/>
      <c r="E94" s="33"/>
      <c r="F94" s="32">
        <f t="shared" si="14"/>
        <v>0</v>
      </c>
      <c r="G94" s="34"/>
      <c r="H94" s="34"/>
      <c r="I94" s="32">
        <f t="shared" si="15"/>
        <v>0</v>
      </c>
      <c r="J94" s="34"/>
      <c r="K94" s="34"/>
      <c r="L94" s="32">
        <f>M94+N94</f>
        <v>0</v>
      </c>
      <c r="M94" s="34"/>
      <c r="N94" s="35"/>
    </row>
    <row r="95" spans="1:14" ht="15.75">
      <c r="A95" s="120"/>
      <c r="B95" s="104"/>
      <c r="C95" s="78"/>
      <c r="D95" s="78"/>
      <c r="E95" s="78"/>
      <c r="F95" s="78"/>
      <c r="G95" s="79"/>
      <c r="H95" s="80"/>
      <c r="I95" s="16"/>
      <c r="J95" s="17"/>
      <c r="K95" s="17"/>
      <c r="L95" s="16"/>
      <c r="M95" s="17"/>
      <c r="N95" s="17"/>
    </row>
    <row r="96" spans="1:14" ht="15.75">
      <c r="A96" s="93" t="s">
        <v>3</v>
      </c>
      <c r="B96" s="94">
        <v>32</v>
      </c>
      <c r="C96" s="18">
        <f aca="true" t="shared" si="16" ref="C96:C110">D96+E96</f>
        <v>0</v>
      </c>
      <c r="D96" s="20">
        <f>D97+D104</f>
        <v>0</v>
      </c>
      <c r="E96" s="20">
        <f>E97+E104</f>
        <v>0</v>
      </c>
      <c r="F96" s="18">
        <f aca="true" t="shared" si="17" ref="F96:F110">G96+H96</f>
        <v>0</v>
      </c>
      <c r="G96" s="20">
        <f>G97+G104</f>
        <v>0</v>
      </c>
      <c r="H96" s="20">
        <f>H97+H104</f>
        <v>0</v>
      </c>
      <c r="I96" s="18">
        <f aca="true" t="shared" si="18" ref="I96:I110">J96+K96</f>
        <v>0</v>
      </c>
      <c r="J96" s="20">
        <f>J97+J104</f>
        <v>0</v>
      </c>
      <c r="K96" s="20">
        <f>K97+K104</f>
        <v>0</v>
      </c>
      <c r="L96" s="18">
        <f aca="true" t="shared" si="19" ref="L96:L110">M96+N96</f>
        <v>0</v>
      </c>
      <c r="M96" s="20">
        <f>M97+M104</f>
        <v>0</v>
      </c>
      <c r="N96" s="20">
        <f>N97+N104</f>
        <v>0</v>
      </c>
    </row>
    <row r="97" spans="1:14" ht="15.75">
      <c r="A97" s="112" t="s">
        <v>96</v>
      </c>
      <c r="B97" s="97">
        <v>321</v>
      </c>
      <c r="C97" s="24">
        <f t="shared" si="16"/>
        <v>0</v>
      </c>
      <c r="D97" s="26">
        <f>SUM(D98:D103)</f>
        <v>0</v>
      </c>
      <c r="E97" s="26">
        <f>SUM(E98:E103)</f>
        <v>0</v>
      </c>
      <c r="F97" s="24">
        <f t="shared" si="17"/>
        <v>0</v>
      </c>
      <c r="G97" s="26">
        <f>SUM(G98:G103)</f>
        <v>0</v>
      </c>
      <c r="H97" s="26">
        <f>SUM(H98:H103)</f>
        <v>0</v>
      </c>
      <c r="I97" s="24">
        <f t="shared" si="18"/>
        <v>0</v>
      </c>
      <c r="J97" s="26">
        <f>SUM(J98:J103)</f>
        <v>0</v>
      </c>
      <c r="K97" s="26">
        <f>SUM(K98:K103)</f>
        <v>0</v>
      </c>
      <c r="L97" s="24">
        <f t="shared" si="19"/>
        <v>0</v>
      </c>
      <c r="M97" s="26">
        <f>SUM(M98:M103)</f>
        <v>0</v>
      </c>
      <c r="N97" s="26">
        <f>SUM(N98:N103)</f>
        <v>0</v>
      </c>
    </row>
    <row r="98" spans="1:14" ht="19.5">
      <c r="A98" s="113" t="s">
        <v>97</v>
      </c>
      <c r="B98" s="98">
        <v>3213</v>
      </c>
      <c r="C98" s="83">
        <f t="shared" si="16"/>
        <v>0</v>
      </c>
      <c r="D98" s="84"/>
      <c r="E98" s="84"/>
      <c r="F98" s="83">
        <f t="shared" si="17"/>
        <v>0</v>
      </c>
      <c r="G98" s="85"/>
      <c r="H98" s="85"/>
      <c r="I98" s="83">
        <f t="shared" si="18"/>
        <v>0</v>
      </c>
      <c r="J98" s="85"/>
      <c r="K98" s="85"/>
      <c r="L98" s="83">
        <f t="shared" si="19"/>
        <v>0</v>
      </c>
      <c r="M98" s="85"/>
      <c r="N98" s="85"/>
    </row>
    <row r="99" spans="1:14" ht="15.75">
      <c r="A99" s="113" t="s">
        <v>29</v>
      </c>
      <c r="B99" s="98">
        <v>3214</v>
      </c>
      <c r="C99" s="83">
        <f t="shared" si="16"/>
        <v>0</v>
      </c>
      <c r="D99" s="86"/>
      <c r="E99" s="86"/>
      <c r="F99" s="83">
        <f t="shared" si="17"/>
        <v>0</v>
      </c>
      <c r="G99" s="87"/>
      <c r="H99" s="87"/>
      <c r="I99" s="83">
        <f t="shared" si="18"/>
        <v>0</v>
      </c>
      <c r="J99" s="87"/>
      <c r="K99" s="87"/>
      <c r="L99" s="83">
        <f t="shared" si="19"/>
        <v>0</v>
      </c>
      <c r="M99" s="87"/>
      <c r="N99" s="87"/>
    </row>
    <row r="100" spans="1:14" ht="19.5">
      <c r="A100" s="113" t="s">
        <v>30</v>
      </c>
      <c r="B100" s="98">
        <v>3215</v>
      </c>
      <c r="C100" s="83">
        <f t="shared" si="16"/>
        <v>0</v>
      </c>
      <c r="D100" s="86"/>
      <c r="E100" s="86"/>
      <c r="F100" s="83">
        <f t="shared" si="17"/>
        <v>0</v>
      </c>
      <c r="G100" s="87"/>
      <c r="H100" s="87"/>
      <c r="I100" s="83">
        <f t="shared" si="18"/>
        <v>0</v>
      </c>
      <c r="J100" s="87"/>
      <c r="K100" s="87"/>
      <c r="L100" s="83">
        <f t="shared" si="19"/>
        <v>0</v>
      </c>
      <c r="M100" s="87"/>
      <c r="N100" s="87"/>
    </row>
    <row r="101" spans="1:14" ht="19.5">
      <c r="A101" s="113" t="s">
        <v>98</v>
      </c>
      <c r="B101" s="98">
        <v>3216</v>
      </c>
      <c r="C101" s="83">
        <f t="shared" si="16"/>
        <v>0</v>
      </c>
      <c r="D101" s="86"/>
      <c r="E101" s="86"/>
      <c r="F101" s="83">
        <f t="shared" si="17"/>
        <v>0</v>
      </c>
      <c r="G101" s="87"/>
      <c r="H101" s="87"/>
      <c r="I101" s="83">
        <f t="shared" si="18"/>
        <v>0</v>
      </c>
      <c r="J101" s="87"/>
      <c r="K101" s="87"/>
      <c r="L101" s="83">
        <f t="shared" si="19"/>
        <v>0</v>
      </c>
      <c r="M101" s="87"/>
      <c r="N101" s="87"/>
    </row>
    <row r="102" spans="1:14" ht="19.5">
      <c r="A102" s="113" t="s">
        <v>99</v>
      </c>
      <c r="B102" s="98">
        <v>3217</v>
      </c>
      <c r="C102" s="83">
        <f t="shared" si="16"/>
        <v>0</v>
      </c>
      <c r="D102" s="86"/>
      <c r="E102" s="86"/>
      <c r="F102" s="83">
        <f t="shared" si="17"/>
        <v>0</v>
      </c>
      <c r="G102" s="87"/>
      <c r="H102" s="87"/>
      <c r="I102" s="83">
        <f t="shared" si="18"/>
        <v>0</v>
      </c>
      <c r="J102" s="87"/>
      <c r="K102" s="87"/>
      <c r="L102" s="83">
        <f t="shared" si="19"/>
        <v>0</v>
      </c>
      <c r="M102" s="87"/>
      <c r="N102" s="87"/>
    </row>
    <row r="103" spans="1:14" ht="19.5">
      <c r="A103" s="113" t="s">
        <v>31</v>
      </c>
      <c r="B103" s="98">
        <v>3218</v>
      </c>
      <c r="C103" s="83">
        <f t="shared" si="16"/>
        <v>0</v>
      </c>
      <c r="D103" s="86"/>
      <c r="E103" s="86"/>
      <c r="F103" s="83">
        <f t="shared" si="17"/>
        <v>0</v>
      </c>
      <c r="G103" s="87"/>
      <c r="H103" s="87"/>
      <c r="I103" s="83">
        <f t="shared" si="18"/>
        <v>0</v>
      </c>
      <c r="J103" s="87"/>
      <c r="K103" s="87"/>
      <c r="L103" s="83">
        <f t="shared" si="19"/>
        <v>0</v>
      </c>
      <c r="M103" s="87"/>
      <c r="N103" s="87"/>
    </row>
    <row r="104" spans="1:14" ht="15.75">
      <c r="A104" s="112" t="s">
        <v>100</v>
      </c>
      <c r="B104" s="97">
        <v>322</v>
      </c>
      <c r="C104" s="24">
        <f t="shared" si="16"/>
        <v>0</v>
      </c>
      <c r="D104" s="26">
        <f>SUM(D105:D110)</f>
        <v>0</v>
      </c>
      <c r="E104" s="26">
        <f>SUM(E105:E110)</f>
        <v>0</v>
      </c>
      <c r="F104" s="24">
        <f t="shared" si="17"/>
        <v>0</v>
      </c>
      <c r="G104" s="26">
        <f>SUM(G105:G110)</f>
        <v>0</v>
      </c>
      <c r="H104" s="26">
        <f>SUM(H105:H110)</f>
        <v>0</v>
      </c>
      <c r="I104" s="24">
        <f t="shared" si="18"/>
        <v>0</v>
      </c>
      <c r="J104" s="26">
        <f>SUM(J105:J110)</f>
        <v>0</v>
      </c>
      <c r="K104" s="26">
        <f>SUM(K105:K110)</f>
        <v>0</v>
      </c>
      <c r="L104" s="24">
        <f t="shared" si="19"/>
        <v>0</v>
      </c>
      <c r="M104" s="26">
        <f>SUM(M105:M110)</f>
        <v>0</v>
      </c>
      <c r="N104" s="26">
        <f>SUM(N105:N110)</f>
        <v>0</v>
      </c>
    </row>
    <row r="105" spans="1:14" ht="19.5">
      <c r="A105" s="113" t="s">
        <v>97</v>
      </c>
      <c r="B105" s="98">
        <v>3223</v>
      </c>
      <c r="C105" s="83">
        <f t="shared" si="16"/>
        <v>0</v>
      </c>
      <c r="D105" s="86"/>
      <c r="E105" s="86"/>
      <c r="F105" s="83">
        <f t="shared" si="17"/>
        <v>0</v>
      </c>
      <c r="G105" s="87"/>
      <c r="H105" s="87"/>
      <c r="I105" s="83">
        <f t="shared" si="18"/>
        <v>0</v>
      </c>
      <c r="J105" s="87"/>
      <c r="K105" s="87"/>
      <c r="L105" s="83">
        <f t="shared" si="19"/>
        <v>0</v>
      </c>
      <c r="M105" s="87"/>
      <c r="N105" s="87"/>
    </row>
    <row r="106" spans="1:14" ht="15.75">
      <c r="A106" s="113" t="s">
        <v>29</v>
      </c>
      <c r="B106" s="98">
        <v>3224</v>
      </c>
      <c r="C106" s="83">
        <f t="shared" si="16"/>
        <v>0</v>
      </c>
      <c r="D106" s="86"/>
      <c r="E106" s="86"/>
      <c r="F106" s="83">
        <f t="shared" si="17"/>
        <v>0</v>
      </c>
      <c r="G106" s="87"/>
      <c r="H106" s="87"/>
      <c r="I106" s="83">
        <f t="shared" si="18"/>
        <v>0</v>
      </c>
      <c r="J106" s="87"/>
      <c r="K106" s="87"/>
      <c r="L106" s="83">
        <f t="shared" si="19"/>
        <v>0</v>
      </c>
      <c r="M106" s="87"/>
      <c r="N106" s="87"/>
    </row>
    <row r="107" spans="1:14" ht="19.5">
      <c r="A107" s="113" t="s">
        <v>30</v>
      </c>
      <c r="B107" s="98">
        <v>3225</v>
      </c>
      <c r="C107" s="83">
        <f t="shared" si="16"/>
        <v>0</v>
      </c>
      <c r="D107" s="86"/>
      <c r="E107" s="86"/>
      <c r="F107" s="83">
        <f t="shared" si="17"/>
        <v>0</v>
      </c>
      <c r="G107" s="87"/>
      <c r="H107" s="87"/>
      <c r="I107" s="83">
        <f t="shared" si="18"/>
        <v>0</v>
      </c>
      <c r="J107" s="87"/>
      <c r="K107" s="87"/>
      <c r="L107" s="83">
        <f t="shared" si="19"/>
        <v>0</v>
      </c>
      <c r="M107" s="87"/>
      <c r="N107" s="87"/>
    </row>
    <row r="108" spans="1:14" ht="19.5">
      <c r="A108" s="113" t="s">
        <v>98</v>
      </c>
      <c r="B108" s="98">
        <v>3226</v>
      </c>
      <c r="C108" s="83">
        <f t="shared" si="16"/>
        <v>0</v>
      </c>
      <c r="D108" s="86"/>
      <c r="E108" s="86"/>
      <c r="F108" s="83">
        <f t="shared" si="17"/>
        <v>0</v>
      </c>
      <c r="G108" s="87"/>
      <c r="H108" s="87"/>
      <c r="I108" s="83">
        <f t="shared" si="18"/>
        <v>0</v>
      </c>
      <c r="J108" s="87"/>
      <c r="K108" s="87"/>
      <c r="L108" s="83">
        <f t="shared" si="19"/>
        <v>0</v>
      </c>
      <c r="M108" s="87"/>
      <c r="N108" s="87"/>
    </row>
    <row r="109" spans="1:14" ht="19.5">
      <c r="A109" s="113" t="s">
        <v>99</v>
      </c>
      <c r="B109" s="98">
        <v>3227</v>
      </c>
      <c r="C109" s="83">
        <f t="shared" si="16"/>
        <v>0</v>
      </c>
      <c r="D109" s="86"/>
      <c r="E109" s="86"/>
      <c r="F109" s="83">
        <f t="shared" si="17"/>
        <v>0</v>
      </c>
      <c r="G109" s="87"/>
      <c r="H109" s="87"/>
      <c r="I109" s="83">
        <f t="shared" si="18"/>
        <v>0</v>
      </c>
      <c r="J109" s="87"/>
      <c r="K109" s="87"/>
      <c r="L109" s="83">
        <f t="shared" si="19"/>
        <v>0</v>
      </c>
      <c r="M109" s="87"/>
      <c r="N109" s="87"/>
    </row>
    <row r="110" spans="1:14" ht="19.5">
      <c r="A110" s="113" t="s">
        <v>31</v>
      </c>
      <c r="B110" s="98">
        <v>3228</v>
      </c>
      <c r="C110" s="83">
        <f t="shared" si="16"/>
        <v>0</v>
      </c>
      <c r="D110" s="86"/>
      <c r="E110" s="86"/>
      <c r="F110" s="83">
        <f t="shared" si="17"/>
        <v>0</v>
      </c>
      <c r="G110" s="87"/>
      <c r="H110" s="87"/>
      <c r="I110" s="83">
        <f t="shared" si="18"/>
        <v>0</v>
      </c>
      <c r="J110" s="87"/>
      <c r="K110" s="87"/>
      <c r="L110" s="83">
        <f t="shared" si="19"/>
        <v>0</v>
      </c>
      <c r="M110" s="87"/>
      <c r="N110" s="87"/>
    </row>
    <row r="111" spans="1:14" ht="15.75">
      <c r="A111" s="120"/>
      <c r="B111" s="104"/>
      <c r="C111" s="78"/>
      <c r="D111" s="78"/>
      <c r="E111" s="78"/>
      <c r="F111" s="78"/>
      <c r="G111" s="79"/>
      <c r="H111" s="80"/>
      <c r="I111" s="16"/>
      <c r="J111" s="17"/>
      <c r="K111" s="17"/>
      <c r="L111" s="16"/>
      <c r="M111" s="17"/>
      <c r="N111" s="17"/>
    </row>
    <row r="112" spans="1:14" ht="15.75">
      <c r="A112" s="93" t="s">
        <v>4</v>
      </c>
      <c r="B112" s="94">
        <v>33</v>
      </c>
      <c r="C112" s="18">
        <f>D112+E112</f>
        <v>0</v>
      </c>
      <c r="D112" s="20">
        <f>D113+D114</f>
        <v>0</v>
      </c>
      <c r="E112" s="20">
        <f>E113+E114</f>
        <v>0</v>
      </c>
      <c r="F112" s="18">
        <f>G112+H112</f>
        <v>0</v>
      </c>
      <c r="G112" s="20">
        <f>G113+G114</f>
        <v>0</v>
      </c>
      <c r="H112" s="20">
        <f>H113+H114</f>
        <v>0</v>
      </c>
      <c r="I112" s="18">
        <f>J112+K112</f>
        <v>0</v>
      </c>
      <c r="J112" s="20">
        <f>J113+J114</f>
        <v>0</v>
      </c>
      <c r="K112" s="20">
        <f>K113+K114</f>
        <v>0</v>
      </c>
      <c r="L112" s="18">
        <f>M112+N112</f>
        <v>0</v>
      </c>
      <c r="M112" s="20">
        <f>M113+M114</f>
        <v>0</v>
      </c>
      <c r="N112" s="20">
        <f>N113+N114</f>
        <v>0</v>
      </c>
    </row>
    <row r="113" spans="1:14" ht="15.75">
      <c r="A113" s="112" t="s">
        <v>33</v>
      </c>
      <c r="B113" s="97">
        <v>331</v>
      </c>
      <c r="C113" s="88">
        <f>D113+E113</f>
        <v>0</v>
      </c>
      <c r="D113" s="89"/>
      <c r="E113" s="89"/>
      <c r="F113" s="88">
        <f>G113+H113</f>
        <v>0</v>
      </c>
      <c r="G113" s="90"/>
      <c r="H113" s="90"/>
      <c r="I113" s="88">
        <f>J113+K113</f>
        <v>0</v>
      </c>
      <c r="J113" s="90"/>
      <c r="K113" s="90"/>
      <c r="L113" s="88">
        <f>M113+N113</f>
        <v>0</v>
      </c>
      <c r="M113" s="90"/>
      <c r="N113" s="90"/>
    </row>
    <row r="114" spans="1:14" ht="15.75">
      <c r="A114" s="112" t="s">
        <v>32</v>
      </c>
      <c r="B114" s="97">
        <v>332</v>
      </c>
      <c r="C114" s="88">
        <f>D114+E114</f>
        <v>0</v>
      </c>
      <c r="D114" s="89"/>
      <c r="E114" s="89"/>
      <c r="F114" s="88">
        <f>G114+H114</f>
        <v>0</v>
      </c>
      <c r="G114" s="90"/>
      <c r="H114" s="90"/>
      <c r="I114" s="88">
        <f>J114+K114</f>
        <v>0</v>
      </c>
      <c r="J114" s="90"/>
      <c r="K114" s="90"/>
      <c r="L114" s="88">
        <f>M114+N114</f>
        <v>0</v>
      </c>
      <c r="M114" s="90"/>
      <c r="N114" s="90"/>
    </row>
  </sheetData>
  <sheetProtection/>
  <mergeCells count="2">
    <mergeCell ref="A2:N2"/>
    <mergeCell ref="M3:N3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</dc:creator>
  <cp:keywords/>
  <dc:description/>
  <cp:lastModifiedBy>Admin</cp:lastModifiedBy>
  <cp:lastPrinted>2012-01-18T08:02:32Z</cp:lastPrinted>
  <dcterms:created xsi:type="dcterms:W3CDTF">2010-12-09T10:57:48Z</dcterms:created>
  <dcterms:modified xsi:type="dcterms:W3CDTF">2012-01-18T10:03:11Z</dcterms:modified>
  <cp:category/>
  <cp:version/>
  <cp:contentType/>
  <cp:contentStatus/>
</cp:coreProperties>
</file>