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გადასაცემი ქონება" sheetId="1" r:id="rId1"/>
    <sheet name="ცვეთის უწყისი 2018 წ" sheetId="2" r:id="rId2"/>
    <sheet name="ცვეთის უწყისი 2019 წ" sheetId="3" r:id="rId3"/>
  </sheets>
  <definedNames>
    <definedName name="_xlnm._FilterDatabase" localSheetId="0" hidden="1">'გადასაცემი ქონება'!$A$4:$M$94</definedName>
    <definedName name="_xlnm.Print_Area" localSheetId="0">'გადასაცემი ქონება'!$A$1:$M$94</definedName>
  </definedNames>
  <calcPr fullCalcOnLoad="1"/>
</workbook>
</file>

<file path=xl/sharedStrings.xml><?xml version="1.0" encoding="utf-8"?>
<sst xmlns="http://schemas.openxmlformats.org/spreadsheetml/2006/main" count="321" uniqueCount="120">
  <si>
    <t>ტუმბო სადრენაჟე</t>
  </si>
  <si>
    <t>ტუმბო სადრენაჟე  ფეკალური</t>
  </si>
  <si>
    <t>პარკის სკამები</t>
  </si>
  <si>
    <t>პარკის ღობე,ბილიკები,განათება</t>
  </si>
  <si>
    <t xml:space="preserve">კიბერნეტიკური ფანტანი </t>
  </si>
  <si>
    <t>შენობა ნაგებობა-ტექნიკური ოთახი</t>
  </si>
  <si>
    <t>შენობა ნაგებობა-საოპერატორო</t>
  </si>
  <si>
    <t>ტერიტორიის განათება-კეთილმოწყობა</t>
  </si>
  <si>
    <t>ლაზერული სისტემა</t>
  </si>
  <si>
    <t>ხმის სისტემის კომპლექტი</t>
  </si>
  <si>
    <t>დინამიკი-კლიმატგამძლე</t>
  </si>
  <si>
    <t>ელ.კარადა ლითონის 100*800*300</t>
  </si>
  <si>
    <t>ტრანსფორმატორი 24v 63va</t>
  </si>
  <si>
    <t>ვიდეოპროექტორი ლინზით</t>
  </si>
  <si>
    <t>ტუმბო წყალქვეშა</t>
  </si>
  <si>
    <t>ტენიანობის გამაშრობელი</t>
  </si>
  <si>
    <t>კარადა ელექტრო c 1</t>
  </si>
  <si>
    <t>კარადა ელექტრო c 2</t>
  </si>
  <si>
    <t>კარადა ელექტრო c 3</t>
  </si>
  <si>
    <t>კარადა ელექტრო c 4</t>
  </si>
  <si>
    <t>კარადა ელექტრო c 5</t>
  </si>
  <si>
    <t>კარადა ელექტრო c 6</t>
  </si>
  <si>
    <t>კარადა ელექტრო c 7</t>
  </si>
  <si>
    <t>კონდიციონერი  ras-18 skhp-es</t>
  </si>
  <si>
    <t>კონდიციონერი  ras-18 n3av-e</t>
  </si>
  <si>
    <t>ტუმბო ksb</t>
  </si>
  <si>
    <t>სადრენაჟე ფეკალური ტუმბო mcm</t>
  </si>
  <si>
    <t>მაგიდა კომპიუტერის</t>
  </si>
  <si>
    <t>კომპ</t>
  </si>
  <si>
    <t>კვ/მ</t>
  </si>
  <si>
    <t>ცალი</t>
  </si>
  <si>
    <t>საზოგადოებრივი  ტუალეტი</t>
  </si>
  <si>
    <t>ჯორჯ ბალანჩინის ფიგურა</t>
  </si>
  <si>
    <t>ჯეიმს ბრაუნის ფიგურა</t>
  </si>
  <si>
    <t>ბობ მარლის ფიგურა</t>
  </si>
  <si>
    <t>სუხიშვილი-რამიშვილის  ფიგურა</t>
  </si>
  <si>
    <t>სამუელ ჩავლეშვილის ფიგურა</t>
  </si>
  <si>
    <t>ძუკუ ლოლუას ფიგურა</t>
  </si>
  <si>
    <t>მოცარტის ფიგურა</t>
  </si>
  <si>
    <t>ალექსანდრე (სანდრო) კავსაძის ფიგურა</t>
  </si>
  <si>
    <t>MILES DAVIS-ის ფიგურა</t>
  </si>
  <si>
    <t>BEATLES-ის ფიგურა</t>
  </si>
  <si>
    <t>ბახის ფიგურა</t>
  </si>
  <si>
    <t>ჯიხური პლასტიკატის (დაცვის)</t>
  </si>
  <si>
    <t>უიტნი ჰიუსტონის მინიატურული მოდელი</t>
  </si>
  <si>
    <t>ზაქარია ფალიაშვილის მინიატურული მოდელი</t>
  </si>
  <si>
    <t>ჯანსულ კახიძეს მინიატურული მოდელი</t>
  </si>
  <si>
    <t>რევაზ ლაღიძის მინიატურული მოდელი</t>
  </si>
  <si>
    <t>დიმიტრი არაყიშვილის მინიატურული მოდელი</t>
  </si>
  <si>
    <t>ლუჩიანო პავაროტის მინიატურული მოდელი</t>
  </si>
  <si>
    <t>ფრენკ სინატრა მინიატურული მოდელი</t>
  </si>
  <si>
    <t>სტივი უანდერის მინიატურული მოდელი</t>
  </si>
  <si>
    <t>ელვის პრესლის მინიატურული მოდელი</t>
  </si>
  <si>
    <t>ვანო სარაჯიშვილის მინიატურული მოდელი</t>
  </si>
  <si>
    <t>ვანო მჭედლიშვილის მინიატურული მოდელი</t>
  </si>
  <si>
    <t>ვიქტორ დოლიძის მინიატურული მოდელი</t>
  </si>
  <si>
    <t>მაიკლ ჯექსონის მინიატურული მოდელი</t>
  </si>
  <si>
    <t>ელტონ ჯონის მინიატურული მოდელი</t>
  </si>
  <si>
    <t>ელტონ ჯონის პიანინოს მინიატურული მოდელი</t>
  </si>
  <si>
    <t>ლუი ამსტრონგის მინიატურული მოდელი</t>
  </si>
  <si>
    <t>ვახტანგ ჭაბუკიანის მინიატურული მოდელი</t>
  </si>
  <si>
    <t>ბი ბი კინგის მინიატურული მოდელი</t>
  </si>
  <si>
    <t>ჯიმი ჰენდრიქსის მინიატურული მოდელი</t>
  </si>
  <si>
    <t>ფილიმონ ქორიძის მინიატურული მოდელი</t>
  </si>
  <si>
    <t>ზურაბ ანჯაფარიძის მინიატურული მოდელი</t>
  </si>
  <si>
    <t>ედიტ პიაფის მინიატურული მოდელი</t>
  </si>
  <si>
    <t>რეი ჩარლზის მინიატურული მოდელი</t>
  </si>
  <si>
    <t>ბარი უაითის მინიატურული მოდელი</t>
  </si>
  <si>
    <t>ევგენი მიქელაძის მინიატურული მოდელი</t>
  </si>
  <si>
    <t>ბეთხოვენი  ფიგურა</t>
  </si>
  <si>
    <t>ჰამლეტ გონაშვილი  ფუგურა</t>
  </si>
  <si>
    <t>თუ ფაქი  ფუგურა</t>
  </si>
  <si>
    <t>პლეერი ციფრული აუტო სტარტით</t>
  </si>
  <si>
    <t>დინამიკი გარე მონტაჟის</t>
  </si>
  <si>
    <t>ხმის გამაძლიერებელი</t>
  </si>
  <si>
    <t>ურნა ხის</t>
  </si>
  <si>
    <t>სკამი პარკის</t>
  </si>
  <si>
    <t>პარკის გახმოვანების სისტემა</t>
  </si>
  <si>
    <t>მუსიკოსთა ქანდაკებები</t>
  </si>
  <si>
    <t>სულ</t>
  </si>
  <si>
    <t xml:space="preserve">ცვეთის წლიური ნორმა % </t>
  </si>
  <si>
    <t>ცვეთის  შიფრი</t>
  </si>
  <si>
    <t>საწყისი ღირებულება</t>
  </si>
  <si>
    <t>რაოდენობა</t>
  </si>
  <si>
    <t>განზომილება</t>
  </si>
  <si>
    <t>დასახელება</t>
  </si>
  <si>
    <t>N</t>
  </si>
  <si>
    <t xml:space="preserve"> სოფელ ნატანებში  (შეკვეთილი ს/კ 26.01.61.383)  არასასოფლო-სამეურნეო დანიშნულების  მიწის ფართზე განთავსებული აქტივები</t>
  </si>
  <si>
    <t>სხვა ნაგებობები</t>
  </si>
  <si>
    <t>გაყვანილობის სისტემები</t>
  </si>
  <si>
    <t>სხვა  მანქანა-დანადგარები  და ინვენტარი</t>
  </si>
  <si>
    <t>საბალანსო ანგარიშები</t>
  </si>
  <si>
    <t>საცნობარო მუხლი</t>
  </si>
  <si>
    <t>2018 წლის ცვეთის დარიცხვის უწყისი</t>
  </si>
  <si>
    <t xml:space="preserve">  ცვეთის                             თანხა</t>
  </si>
  <si>
    <t>ინვენტარი</t>
  </si>
  <si>
    <t>მაგიდა  კომპიუტერის</t>
  </si>
  <si>
    <t>ფანტანის ტერიტორია</t>
  </si>
  <si>
    <t>მუსიკოსთა პარკის ტერიტორია</t>
  </si>
  <si>
    <t>რა-ბა</t>
  </si>
  <si>
    <t>საწყისი  ღირებულება</t>
  </si>
  <si>
    <t>მცირეფასიანი აქტივები</t>
  </si>
  <si>
    <t>არასასოფლო სამეურნეო მიწის ნაკვეთი</t>
  </si>
  <si>
    <t>88 019</t>
  </si>
  <si>
    <t>ბიოლოგიური აქტივები</t>
  </si>
  <si>
    <t>რცხილა  (არკა)</t>
  </si>
  <si>
    <t>რცხილა (არკა ანდრეინი)</t>
  </si>
  <si>
    <t>რცხილა  (არკა 40)</t>
  </si>
  <si>
    <t>2112-2</t>
  </si>
  <si>
    <t>2113-91</t>
  </si>
  <si>
    <t>2113-7</t>
  </si>
  <si>
    <t xml:space="preserve">  ცვეთის                             თანხა     2018 წ</t>
  </si>
  <si>
    <t xml:space="preserve">  ცვეთის                             თანხა     2019 წ</t>
  </si>
  <si>
    <t>ღობეები</t>
  </si>
  <si>
    <t>მიწა</t>
  </si>
  <si>
    <t>სხვა შენობები</t>
  </si>
  <si>
    <t>ელ.გადამცემი ხაზები</t>
  </si>
  <si>
    <t>მანქანა დანადგარები და ინვენტარი</t>
  </si>
  <si>
    <t>2019  წლის ცვეთის დარიცხვის უწყისი</t>
  </si>
  <si>
    <t>უძრავ-მოძრავი ქონებების სია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</si>
</sst>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Sylfaen"/>
      <family val="1"/>
    </font>
    <font>
      <b/>
      <sz val="10"/>
      <name val="Sylfaen"/>
      <family val="1"/>
    </font>
    <font>
      <b/>
      <sz val="11"/>
      <color indexed="8"/>
      <name val="AcadNusx"/>
      <family val="0"/>
    </font>
    <font>
      <b/>
      <sz val="11"/>
      <color indexed="8"/>
      <name val="Sylfaen"/>
      <family val="1"/>
    </font>
    <font>
      <b/>
      <sz val="14"/>
      <color indexed="8"/>
      <name val="Calibri"/>
      <family val="2"/>
    </font>
    <font>
      <b/>
      <sz val="12"/>
      <name val="Sylfaen"/>
      <family val="1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Geo_WWW_Times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b/>
      <sz val="11"/>
      <color theme="1"/>
      <name val="AcadNusx"/>
      <family val="0"/>
    </font>
    <font>
      <b/>
      <sz val="12"/>
      <color theme="1"/>
      <name val="Sylfaen"/>
      <family val="1"/>
    </font>
    <font>
      <b/>
      <sz val="10"/>
      <color theme="1"/>
      <name val="Calibri"/>
      <family val="2"/>
    </font>
    <font>
      <b/>
      <sz val="11"/>
      <color rgb="FF000000"/>
      <name val="Geo_WWW_Times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55" applyFont="1" applyAlignment="1">
      <alignment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2" fillId="0" borderId="10" xfId="55" applyFont="1" applyBorder="1" applyAlignment="1">
      <alignment horizontal="center" vertical="center" wrapText="1"/>
      <protection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2" fontId="46" fillId="34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52" fillId="33" borderId="10" xfId="55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55" applyFont="1" applyAlignment="1">
      <alignment horizontal="center" vertical="center" wrapText="1"/>
      <protection/>
    </xf>
    <xf numFmtId="0" fontId="46" fillId="22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8" fillId="34" borderId="15" xfId="55" applyFont="1" applyFill="1" applyBorder="1" applyAlignment="1">
      <alignment horizontal="center" vertical="center" wrapText="1"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2" fontId="46" fillId="34" borderId="11" xfId="0" applyNumberFormat="1" applyFont="1" applyFill="1" applyBorder="1" applyAlignment="1">
      <alignment horizontal="center" vertical="center"/>
    </xf>
    <xf numFmtId="2" fontId="46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B1" sqref="B1:L1"/>
    </sheetView>
  </sheetViews>
  <sheetFormatPr defaultColWidth="9.140625" defaultRowHeight="15"/>
  <cols>
    <col min="1" max="1" width="5.28125" style="33" customWidth="1"/>
    <col min="2" max="2" width="55.28125" style="42" customWidth="1"/>
    <col min="3" max="3" width="10.140625" style="32" customWidth="1"/>
    <col min="4" max="4" width="10.28125" style="32" customWidth="1"/>
    <col min="5" max="5" width="15.57421875" style="32" customWidth="1"/>
    <col min="6" max="6" width="13.7109375" style="32" customWidth="1"/>
    <col min="7" max="7" width="17.28125" style="32" customWidth="1"/>
    <col min="8" max="8" width="15.28125" style="32" customWidth="1"/>
    <col min="9" max="9" width="12.8515625" style="32" customWidth="1"/>
    <col min="10" max="10" width="18.8515625" style="32" customWidth="1"/>
    <col min="11" max="11" width="17.140625" style="32" customWidth="1"/>
    <col min="12" max="12" width="12.8515625" style="32" customWidth="1"/>
    <col min="13" max="13" width="15.57421875" style="32" customWidth="1"/>
    <col min="14" max="14" width="13.00390625" style="54" customWidth="1"/>
    <col min="15" max="16384" width="9.140625" style="33" customWidth="1"/>
  </cols>
  <sheetData>
    <row r="1" spans="2:12" ht="37.5" customHeight="1">
      <c r="B1" s="57" t="s">
        <v>119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s="41" customFormat="1" ht="26.25" customHeight="1">
      <c r="A2" s="64" t="s">
        <v>86</v>
      </c>
      <c r="B2" s="58" t="s">
        <v>85</v>
      </c>
      <c r="C2" s="58" t="s">
        <v>84</v>
      </c>
      <c r="D2" s="61" t="s">
        <v>99</v>
      </c>
      <c r="E2" s="61" t="s">
        <v>100</v>
      </c>
      <c r="F2" s="67" t="s">
        <v>91</v>
      </c>
      <c r="G2" s="67"/>
      <c r="H2" s="67"/>
      <c r="I2" s="67"/>
      <c r="J2" s="67"/>
      <c r="K2" s="67"/>
      <c r="L2" s="67"/>
      <c r="M2" s="61" t="s">
        <v>92</v>
      </c>
      <c r="N2" s="54"/>
    </row>
    <row r="3" spans="1:14" s="41" customFormat="1" ht="25.5" customHeight="1">
      <c r="A3" s="65"/>
      <c r="B3" s="59"/>
      <c r="C3" s="59"/>
      <c r="D3" s="62"/>
      <c r="E3" s="62"/>
      <c r="F3" s="18" t="s">
        <v>108</v>
      </c>
      <c r="G3" s="18" t="s">
        <v>110</v>
      </c>
      <c r="H3" s="18" t="s">
        <v>109</v>
      </c>
      <c r="I3" s="48">
        <v>2113.95</v>
      </c>
      <c r="J3" s="18">
        <v>2122</v>
      </c>
      <c r="K3" s="18">
        <v>2131</v>
      </c>
      <c r="L3" s="18">
        <v>2410</v>
      </c>
      <c r="M3" s="62"/>
      <c r="N3" s="54"/>
    </row>
    <row r="4" spans="1:14" s="41" customFormat="1" ht="47.25" customHeight="1">
      <c r="A4" s="66"/>
      <c r="B4" s="60"/>
      <c r="C4" s="60"/>
      <c r="D4" s="63"/>
      <c r="E4" s="63"/>
      <c r="F4" s="48" t="s">
        <v>115</v>
      </c>
      <c r="G4" s="48" t="s">
        <v>116</v>
      </c>
      <c r="H4" s="48" t="s">
        <v>88</v>
      </c>
      <c r="I4" s="48" t="s">
        <v>113</v>
      </c>
      <c r="J4" s="48" t="s">
        <v>117</v>
      </c>
      <c r="K4" s="48" t="s">
        <v>104</v>
      </c>
      <c r="L4" s="48" t="s">
        <v>114</v>
      </c>
      <c r="M4" s="63"/>
      <c r="N4" s="54"/>
    </row>
    <row r="5" spans="1:13" ht="36.75" customHeight="1">
      <c r="A5" s="40"/>
      <c r="B5" s="79" t="s">
        <v>98</v>
      </c>
      <c r="C5" s="79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6.75" customHeight="1">
      <c r="A6" s="9">
        <v>1</v>
      </c>
      <c r="B6" s="10" t="s">
        <v>102</v>
      </c>
      <c r="C6" s="1" t="s">
        <v>29</v>
      </c>
      <c r="D6" s="35" t="s">
        <v>103</v>
      </c>
      <c r="E6" s="35">
        <v>704152</v>
      </c>
      <c r="F6" s="35"/>
      <c r="G6" s="35"/>
      <c r="H6" s="35"/>
      <c r="I6" s="35"/>
      <c r="J6" s="35"/>
      <c r="K6" s="35"/>
      <c r="L6" s="35">
        <v>704152</v>
      </c>
      <c r="M6" s="35"/>
    </row>
    <row r="7" spans="1:14" s="34" customFormat="1" ht="36.75" customHeight="1">
      <c r="A7" s="9">
        <v>2</v>
      </c>
      <c r="B7" s="10" t="s">
        <v>3</v>
      </c>
      <c r="C7" s="1"/>
      <c r="D7" s="1"/>
      <c r="E7" s="1">
        <v>619258</v>
      </c>
      <c r="F7" s="1"/>
      <c r="G7" s="1"/>
      <c r="H7" s="1"/>
      <c r="I7" s="1">
        <v>557332.2</v>
      </c>
      <c r="J7" s="1"/>
      <c r="K7" s="1"/>
      <c r="L7" s="1"/>
      <c r="M7" s="45"/>
      <c r="N7" s="55"/>
    </row>
    <row r="8" spans="1:14" s="34" customFormat="1" ht="36.75" customHeight="1">
      <c r="A8" s="9">
        <v>3</v>
      </c>
      <c r="B8" s="43" t="s">
        <v>31</v>
      </c>
      <c r="C8" s="1" t="s">
        <v>30</v>
      </c>
      <c r="D8" s="35">
        <v>1</v>
      </c>
      <c r="E8" s="36">
        <v>17136</v>
      </c>
      <c r="F8" s="36">
        <v>14623.33</v>
      </c>
      <c r="G8" s="36"/>
      <c r="H8" s="36"/>
      <c r="I8" s="36"/>
      <c r="J8" s="36"/>
      <c r="K8" s="36"/>
      <c r="L8" s="36"/>
      <c r="M8" s="45"/>
      <c r="N8" s="55"/>
    </row>
    <row r="9" spans="1:14" s="34" customFormat="1" ht="36.75" customHeight="1">
      <c r="A9" s="9">
        <v>4</v>
      </c>
      <c r="B9" s="43" t="s">
        <v>31</v>
      </c>
      <c r="C9" s="1" t="s">
        <v>30</v>
      </c>
      <c r="D9" s="35">
        <v>1</v>
      </c>
      <c r="E9" s="36">
        <v>17136</v>
      </c>
      <c r="F9" s="36">
        <v>14623.33</v>
      </c>
      <c r="G9" s="36"/>
      <c r="H9" s="36"/>
      <c r="I9" s="36"/>
      <c r="J9" s="36"/>
      <c r="K9" s="36"/>
      <c r="L9" s="36"/>
      <c r="M9" s="45"/>
      <c r="N9" s="55"/>
    </row>
    <row r="10" spans="1:14" s="34" customFormat="1" ht="36.75" customHeight="1">
      <c r="A10" s="9">
        <v>5</v>
      </c>
      <c r="B10" s="10" t="s">
        <v>0</v>
      </c>
      <c r="C10" s="1" t="s">
        <v>30</v>
      </c>
      <c r="D10" s="1">
        <v>2</v>
      </c>
      <c r="E10" s="1">
        <v>5796</v>
      </c>
      <c r="F10" s="1"/>
      <c r="G10" s="1"/>
      <c r="H10" s="1"/>
      <c r="I10" s="1"/>
      <c r="J10" s="36">
        <v>3651.48</v>
      </c>
      <c r="K10" s="36"/>
      <c r="L10" s="36"/>
      <c r="M10" s="45"/>
      <c r="N10" s="55"/>
    </row>
    <row r="11" spans="1:14" s="34" customFormat="1" ht="36.75" customHeight="1">
      <c r="A11" s="9">
        <v>6</v>
      </c>
      <c r="B11" s="10" t="s">
        <v>1</v>
      </c>
      <c r="C11" s="1" t="s">
        <v>30</v>
      </c>
      <c r="D11" s="1">
        <v>2</v>
      </c>
      <c r="E11" s="1">
        <v>2288</v>
      </c>
      <c r="F11" s="1"/>
      <c r="G11" s="1"/>
      <c r="H11" s="1"/>
      <c r="I11" s="1"/>
      <c r="J11" s="36">
        <v>1441.44</v>
      </c>
      <c r="K11" s="36"/>
      <c r="L11" s="36"/>
      <c r="M11" s="45"/>
      <c r="N11" s="55"/>
    </row>
    <row r="12" spans="1:14" s="34" customFormat="1" ht="36.75" customHeight="1">
      <c r="A12" s="9">
        <v>7</v>
      </c>
      <c r="B12" s="10" t="s">
        <v>43</v>
      </c>
      <c r="C12" s="1" t="s">
        <v>30</v>
      </c>
      <c r="D12" s="1">
        <v>1</v>
      </c>
      <c r="E12" s="1">
        <v>2352</v>
      </c>
      <c r="F12" s="1">
        <v>1834.56</v>
      </c>
      <c r="G12" s="1"/>
      <c r="H12" s="1"/>
      <c r="I12" s="1"/>
      <c r="J12" s="1"/>
      <c r="K12" s="1"/>
      <c r="L12" s="1"/>
      <c r="M12" s="45"/>
      <c r="N12" s="55"/>
    </row>
    <row r="13" spans="1:14" s="34" customFormat="1" ht="36.75" customHeight="1">
      <c r="A13" s="9">
        <v>8</v>
      </c>
      <c r="B13" s="43" t="s">
        <v>75</v>
      </c>
      <c r="C13" s="1" t="s">
        <v>30</v>
      </c>
      <c r="D13" s="35">
        <v>19</v>
      </c>
      <c r="E13" s="36">
        <v>2415.25</v>
      </c>
      <c r="F13" s="36"/>
      <c r="G13" s="36"/>
      <c r="H13" s="36"/>
      <c r="I13" s="36"/>
      <c r="J13" s="36"/>
      <c r="K13" s="36"/>
      <c r="L13" s="36"/>
      <c r="M13" s="36">
        <v>2415.25</v>
      </c>
      <c r="N13" s="55"/>
    </row>
    <row r="14" spans="1:14" s="34" customFormat="1" ht="36.75" customHeight="1">
      <c r="A14" s="9">
        <v>9</v>
      </c>
      <c r="B14" s="43" t="s">
        <v>76</v>
      </c>
      <c r="C14" s="1" t="s">
        <v>30</v>
      </c>
      <c r="D14" s="35">
        <v>22</v>
      </c>
      <c r="E14" s="36">
        <v>7457.63</v>
      </c>
      <c r="F14" s="36"/>
      <c r="G14" s="36"/>
      <c r="H14" s="36"/>
      <c r="I14" s="36"/>
      <c r="J14" s="36"/>
      <c r="K14" s="36"/>
      <c r="L14" s="36"/>
      <c r="M14" s="36">
        <v>7457.63</v>
      </c>
      <c r="N14" s="55"/>
    </row>
    <row r="15" spans="1:14" s="34" customFormat="1" ht="36.75" customHeight="1">
      <c r="A15" s="9">
        <v>10</v>
      </c>
      <c r="B15" s="10" t="s">
        <v>2</v>
      </c>
      <c r="C15" s="1" t="s">
        <v>30</v>
      </c>
      <c r="D15" s="1">
        <v>3</v>
      </c>
      <c r="E15" s="1">
        <v>1875</v>
      </c>
      <c r="F15" s="1"/>
      <c r="G15" s="1"/>
      <c r="H15" s="1"/>
      <c r="I15" s="1"/>
      <c r="J15" s="1">
        <v>1500</v>
      </c>
      <c r="K15" s="1"/>
      <c r="L15" s="1"/>
      <c r="M15" s="36"/>
      <c r="N15" s="55"/>
    </row>
    <row r="16" spans="1:14" s="34" customFormat="1" ht="36.75" customHeight="1">
      <c r="A16" s="9">
        <v>11</v>
      </c>
      <c r="B16" s="10" t="s">
        <v>2</v>
      </c>
      <c r="C16" s="1" t="s">
        <v>30</v>
      </c>
      <c r="D16" s="1">
        <v>30</v>
      </c>
      <c r="E16" s="1">
        <v>9375</v>
      </c>
      <c r="F16" s="1"/>
      <c r="G16" s="1"/>
      <c r="H16" s="1"/>
      <c r="I16" s="1"/>
      <c r="J16" s="1"/>
      <c r="K16" s="1"/>
      <c r="L16" s="1"/>
      <c r="M16" s="36">
        <v>9375</v>
      </c>
      <c r="N16" s="55"/>
    </row>
    <row r="17" spans="1:14" s="34" customFormat="1" ht="36.75" customHeight="1">
      <c r="A17" s="9"/>
      <c r="B17" s="75" t="s">
        <v>78</v>
      </c>
      <c r="C17" s="76"/>
      <c r="D17" s="1"/>
      <c r="E17" s="1"/>
      <c r="F17" s="1"/>
      <c r="G17" s="1"/>
      <c r="H17" s="1"/>
      <c r="I17" s="1"/>
      <c r="J17" s="1"/>
      <c r="K17" s="1"/>
      <c r="L17" s="1"/>
      <c r="M17" s="1"/>
      <c r="N17" s="55"/>
    </row>
    <row r="18" spans="1:14" s="34" customFormat="1" ht="36.75" customHeight="1">
      <c r="A18" s="9">
        <v>12</v>
      </c>
      <c r="B18" s="10" t="s">
        <v>32</v>
      </c>
      <c r="C18" s="1" t="s">
        <v>30</v>
      </c>
      <c r="D18" s="1">
        <v>1</v>
      </c>
      <c r="E18" s="1">
        <v>15000</v>
      </c>
      <c r="F18" s="1"/>
      <c r="G18" s="1"/>
      <c r="H18" s="1">
        <v>12000</v>
      </c>
      <c r="I18" s="1"/>
      <c r="J18" s="1"/>
      <c r="K18" s="1"/>
      <c r="L18" s="1"/>
      <c r="M18" s="45"/>
      <c r="N18" s="55"/>
    </row>
    <row r="19" spans="1:14" s="34" customFormat="1" ht="36.75" customHeight="1">
      <c r="A19" s="9">
        <v>13</v>
      </c>
      <c r="B19" s="10" t="s">
        <v>33</v>
      </c>
      <c r="C19" s="1" t="s">
        <v>30</v>
      </c>
      <c r="D19" s="1">
        <v>1</v>
      </c>
      <c r="E19" s="1">
        <v>14500</v>
      </c>
      <c r="F19" s="1"/>
      <c r="G19" s="1"/>
      <c r="H19" s="1">
        <v>11600</v>
      </c>
      <c r="I19" s="1"/>
      <c r="J19" s="1"/>
      <c r="K19" s="1"/>
      <c r="L19" s="1"/>
      <c r="M19" s="45"/>
      <c r="N19" s="55"/>
    </row>
    <row r="20" spans="1:14" s="34" customFormat="1" ht="36.75" customHeight="1">
      <c r="A20" s="9">
        <v>14</v>
      </c>
      <c r="B20" s="10" t="s">
        <v>34</v>
      </c>
      <c r="C20" s="1" t="s">
        <v>30</v>
      </c>
      <c r="D20" s="1">
        <v>1</v>
      </c>
      <c r="E20" s="1">
        <v>15000</v>
      </c>
      <c r="F20" s="1"/>
      <c r="G20" s="1"/>
      <c r="H20" s="1">
        <v>12000</v>
      </c>
      <c r="I20" s="1"/>
      <c r="J20" s="1"/>
      <c r="K20" s="1"/>
      <c r="L20" s="1"/>
      <c r="M20" s="45"/>
      <c r="N20" s="55"/>
    </row>
    <row r="21" spans="1:14" s="34" customFormat="1" ht="36.75" customHeight="1">
      <c r="A21" s="9">
        <v>15</v>
      </c>
      <c r="B21" s="10" t="s">
        <v>35</v>
      </c>
      <c r="C21" s="1" t="s">
        <v>30</v>
      </c>
      <c r="D21" s="1">
        <v>1</v>
      </c>
      <c r="E21" s="1">
        <v>30000</v>
      </c>
      <c r="F21" s="1"/>
      <c r="G21" s="1"/>
      <c r="H21" s="1">
        <v>24000</v>
      </c>
      <c r="I21" s="1"/>
      <c r="J21" s="1"/>
      <c r="K21" s="1"/>
      <c r="L21" s="1"/>
      <c r="M21" s="45"/>
      <c r="N21" s="55"/>
    </row>
    <row r="22" spans="1:14" s="34" customFormat="1" ht="36.75" customHeight="1">
      <c r="A22" s="9">
        <v>16</v>
      </c>
      <c r="B22" s="10" t="s">
        <v>36</v>
      </c>
      <c r="C22" s="1" t="s">
        <v>30</v>
      </c>
      <c r="D22" s="1">
        <v>1</v>
      </c>
      <c r="E22" s="1">
        <v>14500</v>
      </c>
      <c r="F22" s="1"/>
      <c r="G22" s="1"/>
      <c r="H22" s="1">
        <v>11600</v>
      </c>
      <c r="I22" s="1"/>
      <c r="J22" s="1"/>
      <c r="K22" s="1"/>
      <c r="L22" s="1"/>
      <c r="M22" s="45"/>
      <c r="N22" s="55"/>
    </row>
    <row r="23" spans="1:14" s="34" customFormat="1" ht="36.75" customHeight="1">
      <c r="A23" s="9">
        <v>17</v>
      </c>
      <c r="B23" s="10" t="s">
        <v>37</v>
      </c>
      <c r="C23" s="1" t="s">
        <v>30</v>
      </c>
      <c r="D23" s="1">
        <v>1</v>
      </c>
      <c r="E23" s="1">
        <v>14500</v>
      </c>
      <c r="F23" s="1"/>
      <c r="G23" s="1"/>
      <c r="H23" s="1">
        <v>11600</v>
      </c>
      <c r="I23" s="1"/>
      <c r="J23" s="1"/>
      <c r="K23" s="1"/>
      <c r="L23" s="1"/>
      <c r="M23" s="45"/>
      <c r="N23" s="55"/>
    </row>
    <row r="24" spans="1:14" s="34" customFormat="1" ht="36.75" customHeight="1">
      <c r="A24" s="9">
        <v>18</v>
      </c>
      <c r="B24" s="10" t="s">
        <v>38</v>
      </c>
      <c r="C24" s="1" t="s">
        <v>30</v>
      </c>
      <c r="D24" s="1">
        <v>1</v>
      </c>
      <c r="E24" s="1">
        <v>14000</v>
      </c>
      <c r="F24" s="1"/>
      <c r="G24" s="1"/>
      <c r="H24" s="1">
        <v>11200</v>
      </c>
      <c r="I24" s="1"/>
      <c r="J24" s="1"/>
      <c r="K24" s="1"/>
      <c r="L24" s="1"/>
      <c r="M24" s="45"/>
      <c r="N24" s="55"/>
    </row>
    <row r="25" spans="1:14" s="34" customFormat="1" ht="36.75" customHeight="1">
      <c r="A25" s="9">
        <v>19</v>
      </c>
      <c r="B25" s="10" t="s">
        <v>39</v>
      </c>
      <c r="C25" s="1" t="s">
        <v>30</v>
      </c>
      <c r="D25" s="1">
        <v>1</v>
      </c>
      <c r="E25" s="1">
        <v>14500</v>
      </c>
      <c r="F25" s="1"/>
      <c r="G25" s="1"/>
      <c r="H25" s="1">
        <v>11600</v>
      </c>
      <c r="I25" s="1"/>
      <c r="J25" s="1"/>
      <c r="K25" s="1"/>
      <c r="L25" s="1"/>
      <c r="M25" s="45"/>
      <c r="N25" s="55"/>
    </row>
    <row r="26" spans="1:14" s="34" customFormat="1" ht="36.75" customHeight="1">
      <c r="A26" s="9">
        <v>20</v>
      </c>
      <c r="B26" s="10" t="s">
        <v>40</v>
      </c>
      <c r="C26" s="1" t="s">
        <v>30</v>
      </c>
      <c r="D26" s="1">
        <v>1</v>
      </c>
      <c r="E26" s="1">
        <v>14500</v>
      </c>
      <c r="F26" s="1"/>
      <c r="G26" s="1"/>
      <c r="H26" s="1">
        <v>11600</v>
      </c>
      <c r="I26" s="1"/>
      <c r="J26" s="1"/>
      <c r="K26" s="1"/>
      <c r="L26" s="1"/>
      <c r="M26" s="45"/>
      <c r="N26" s="55"/>
    </row>
    <row r="27" spans="1:14" s="34" customFormat="1" ht="36.75" customHeight="1">
      <c r="A27" s="9">
        <v>21</v>
      </c>
      <c r="B27" s="10" t="s">
        <v>41</v>
      </c>
      <c r="C27" s="1" t="s">
        <v>30</v>
      </c>
      <c r="D27" s="1">
        <v>1</v>
      </c>
      <c r="E27" s="1">
        <v>56000</v>
      </c>
      <c r="F27" s="1"/>
      <c r="G27" s="1"/>
      <c r="H27" s="1">
        <v>44800</v>
      </c>
      <c r="I27" s="1"/>
      <c r="J27" s="1"/>
      <c r="K27" s="1"/>
      <c r="L27" s="1"/>
      <c r="M27" s="45"/>
      <c r="N27" s="55"/>
    </row>
    <row r="28" spans="1:14" s="34" customFormat="1" ht="36.75" customHeight="1">
      <c r="A28" s="9">
        <v>22</v>
      </c>
      <c r="B28" s="10" t="s">
        <v>42</v>
      </c>
      <c r="C28" s="1" t="s">
        <v>30</v>
      </c>
      <c r="D28" s="1">
        <v>1</v>
      </c>
      <c r="E28" s="1">
        <v>14000</v>
      </c>
      <c r="F28" s="1"/>
      <c r="G28" s="1"/>
      <c r="H28" s="1">
        <v>11200</v>
      </c>
      <c r="I28" s="1"/>
      <c r="J28" s="1"/>
      <c r="K28" s="1"/>
      <c r="L28" s="1"/>
      <c r="M28" s="45"/>
      <c r="N28" s="55"/>
    </row>
    <row r="29" spans="1:14" s="34" customFormat="1" ht="36.75" customHeight="1">
      <c r="A29" s="9">
        <v>23</v>
      </c>
      <c r="B29" s="10" t="s">
        <v>69</v>
      </c>
      <c r="C29" s="1" t="s">
        <v>30</v>
      </c>
      <c r="D29" s="1">
        <v>1</v>
      </c>
      <c r="E29" s="1">
        <v>15000</v>
      </c>
      <c r="F29" s="1"/>
      <c r="G29" s="1"/>
      <c r="H29" s="1">
        <v>12000</v>
      </c>
      <c r="I29" s="1"/>
      <c r="J29" s="1"/>
      <c r="K29" s="1"/>
      <c r="L29" s="1"/>
      <c r="M29" s="45"/>
      <c r="N29" s="55"/>
    </row>
    <row r="30" spans="1:14" s="34" customFormat="1" ht="36.75" customHeight="1">
      <c r="A30" s="9">
        <v>24</v>
      </c>
      <c r="B30" s="10" t="s">
        <v>70</v>
      </c>
      <c r="C30" s="1" t="s">
        <v>30</v>
      </c>
      <c r="D30" s="1">
        <v>1</v>
      </c>
      <c r="E30" s="1">
        <v>15000</v>
      </c>
      <c r="F30" s="1"/>
      <c r="G30" s="1"/>
      <c r="H30" s="1">
        <v>12000</v>
      </c>
      <c r="I30" s="1"/>
      <c r="J30" s="1"/>
      <c r="K30" s="1"/>
      <c r="L30" s="1"/>
      <c r="M30" s="45"/>
      <c r="N30" s="55"/>
    </row>
    <row r="31" spans="1:14" s="34" customFormat="1" ht="36.75" customHeight="1">
      <c r="A31" s="9">
        <v>25</v>
      </c>
      <c r="B31" s="10" t="s">
        <v>71</v>
      </c>
      <c r="C31" s="1" t="s">
        <v>30</v>
      </c>
      <c r="D31" s="1">
        <v>1</v>
      </c>
      <c r="E31" s="1">
        <v>15000</v>
      </c>
      <c r="F31" s="1"/>
      <c r="G31" s="1"/>
      <c r="H31" s="1">
        <v>12000</v>
      </c>
      <c r="I31" s="1"/>
      <c r="J31" s="1"/>
      <c r="K31" s="1"/>
      <c r="L31" s="1"/>
      <c r="M31" s="45"/>
      <c r="N31" s="55"/>
    </row>
    <row r="32" spans="1:14" s="34" customFormat="1" ht="36.75" customHeight="1">
      <c r="A32" s="9">
        <v>26</v>
      </c>
      <c r="B32" s="10" t="s">
        <v>44</v>
      </c>
      <c r="C32" s="1" t="s">
        <v>30</v>
      </c>
      <c r="D32" s="1">
        <v>1</v>
      </c>
      <c r="E32" s="51">
        <v>16571.92</v>
      </c>
      <c r="F32" s="37"/>
      <c r="G32" s="37"/>
      <c r="H32" s="1">
        <v>10108.87</v>
      </c>
      <c r="I32" s="1"/>
      <c r="J32" s="1"/>
      <c r="K32" s="1"/>
      <c r="L32" s="1"/>
      <c r="M32" s="45"/>
      <c r="N32" s="55"/>
    </row>
    <row r="33" spans="1:14" s="34" customFormat="1" ht="36.75" customHeight="1">
      <c r="A33" s="9">
        <v>27</v>
      </c>
      <c r="B33" s="10" t="s">
        <v>45</v>
      </c>
      <c r="C33" s="1" t="s">
        <v>30</v>
      </c>
      <c r="D33" s="1">
        <v>1</v>
      </c>
      <c r="E33" s="51">
        <v>16571.92</v>
      </c>
      <c r="F33" s="37"/>
      <c r="G33" s="37"/>
      <c r="H33" s="1">
        <v>10108.87</v>
      </c>
      <c r="I33" s="1"/>
      <c r="J33" s="1"/>
      <c r="K33" s="1"/>
      <c r="L33" s="1"/>
      <c r="M33" s="45"/>
      <c r="N33" s="55"/>
    </row>
    <row r="34" spans="1:14" s="34" customFormat="1" ht="36.75" customHeight="1">
      <c r="A34" s="9">
        <v>28</v>
      </c>
      <c r="B34" s="10" t="s">
        <v>46</v>
      </c>
      <c r="C34" s="1" t="s">
        <v>30</v>
      </c>
      <c r="D34" s="1">
        <v>1</v>
      </c>
      <c r="E34" s="51">
        <v>16571.92</v>
      </c>
      <c r="F34" s="37"/>
      <c r="G34" s="37"/>
      <c r="H34" s="1">
        <v>10108.87</v>
      </c>
      <c r="I34" s="1"/>
      <c r="J34" s="1"/>
      <c r="K34" s="1"/>
      <c r="L34" s="1"/>
      <c r="M34" s="45"/>
      <c r="N34" s="55"/>
    </row>
    <row r="35" spans="1:14" s="34" customFormat="1" ht="36.75" customHeight="1">
      <c r="A35" s="9">
        <v>29</v>
      </c>
      <c r="B35" s="10" t="s">
        <v>47</v>
      </c>
      <c r="C35" s="1" t="s">
        <v>30</v>
      </c>
      <c r="D35" s="1">
        <v>1</v>
      </c>
      <c r="E35" s="51">
        <v>16571.92</v>
      </c>
      <c r="F35" s="37"/>
      <c r="G35" s="37"/>
      <c r="H35" s="1">
        <v>10108.87</v>
      </c>
      <c r="I35" s="1"/>
      <c r="J35" s="1"/>
      <c r="K35" s="1"/>
      <c r="L35" s="1"/>
      <c r="M35" s="45"/>
      <c r="N35" s="55"/>
    </row>
    <row r="36" spans="1:14" s="34" customFormat="1" ht="36.75" customHeight="1">
      <c r="A36" s="9">
        <v>30</v>
      </c>
      <c r="B36" s="10" t="s">
        <v>48</v>
      </c>
      <c r="C36" s="1" t="s">
        <v>30</v>
      </c>
      <c r="D36" s="1">
        <v>1</v>
      </c>
      <c r="E36" s="51">
        <v>16571.92</v>
      </c>
      <c r="F36" s="37"/>
      <c r="G36" s="37"/>
      <c r="H36" s="1">
        <v>10108.87</v>
      </c>
      <c r="I36" s="1"/>
      <c r="J36" s="1"/>
      <c r="K36" s="1"/>
      <c r="L36" s="1"/>
      <c r="M36" s="45"/>
      <c r="N36" s="55"/>
    </row>
    <row r="37" spans="1:14" s="34" customFormat="1" ht="36.75" customHeight="1">
      <c r="A37" s="9">
        <v>31</v>
      </c>
      <c r="B37" s="10" t="s">
        <v>49</v>
      </c>
      <c r="C37" s="1" t="s">
        <v>30</v>
      </c>
      <c r="D37" s="1">
        <v>1</v>
      </c>
      <c r="E37" s="51">
        <v>16571.92</v>
      </c>
      <c r="F37" s="37"/>
      <c r="G37" s="37"/>
      <c r="H37" s="1">
        <v>10108.87</v>
      </c>
      <c r="I37" s="1"/>
      <c r="J37" s="1"/>
      <c r="K37" s="1"/>
      <c r="L37" s="1"/>
      <c r="M37" s="45"/>
      <c r="N37" s="55"/>
    </row>
    <row r="38" spans="1:14" s="34" customFormat="1" ht="36.75" customHeight="1">
      <c r="A38" s="9">
        <v>32</v>
      </c>
      <c r="B38" s="10" t="s">
        <v>50</v>
      </c>
      <c r="C38" s="1" t="s">
        <v>30</v>
      </c>
      <c r="D38" s="1">
        <v>1</v>
      </c>
      <c r="E38" s="51">
        <v>16571.92</v>
      </c>
      <c r="F38" s="37"/>
      <c r="G38" s="37"/>
      <c r="H38" s="1">
        <v>10108.87</v>
      </c>
      <c r="I38" s="1"/>
      <c r="J38" s="1"/>
      <c r="K38" s="1"/>
      <c r="L38" s="1"/>
      <c r="M38" s="45"/>
      <c r="N38" s="55"/>
    </row>
    <row r="39" spans="1:14" s="34" customFormat="1" ht="36.75" customHeight="1">
      <c r="A39" s="9">
        <v>33</v>
      </c>
      <c r="B39" s="10" t="s">
        <v>51</v>
      </c>
      <c r="C39" s="1" t="s">
        <v>30</v>
      </c>
      <c r="D39" s="1">
        <v>1</v>
      </c>
      <c r="E39" s="51">
        <v>16571.92</v>
      </c>
      <c r="F39" s="37"/>
      <c r="G39" s="37"/>
      <c r="H39" s="1">
        <v>10108.87</v>
      </c>
      <c r="I39" s="1"/>
      <c r="J39" s="1"/>
      <c r="K39" s="1"/>
      <c r="L39" s="1"/>
      <c r="M39" s="45"/>
      <c r="N39" s="55"/>
    </row>
    <row r="40" spans="1:14" s="34" customFormat="1" ht="36.75" customHeight="1">
      <c r="A40" s="9">
        <v>34</v>
      </c>
      <c r="B40" s="10" t="s">
        <v>52</v>
      </c>
      <c r="C40" s="1" t="s">
        <v>30</v>
      </c>
      <c r="D40" s="1">
        <v>1</v>
      </c>
      <c r="E40" s="51">
        <v>16571.92</v>
      </c>
      <c r="F40" s="37"/>
      <c r="G40" s="37"/>
      <c r="H40" s="1">
        <v>10108.87</v>
      </c>
      <c r="I40" s="1"/>
      <c r="J40" s="1"/>
      <c r="K40" s="1"/>
      <c r="L40" s="1"/>
      <c r="M40" s="45"/>
      <c r="N40" s="55"/>
    </row>
    <row r="41" spans="1:14" s="34" customFormat="1" ht="36.75" customHeight="1">
      <c r="A41" s="9">
        <v>35</v>
      </c>
      <c r="B41" s="10" t="s">
        <v>53</v>
      </c>
      <c r="C41" s="1" t="s">
        <v>30</v>
      </c>
      <c r="D41" s="1">
        <v>1</v>
      </c>
      <c r="E41" s="51">
        <v>16571.92</v>
      </c>
      <c r="F41" s="37"/>
      <c r="G41" s="37"/>
      <c r="H41" s="1">
        <v>10108.87</v>
      </c>
      <c r="I41" s="1"/>
      <c r="J41" s="1"/>
      <c r="K41" s="1"/>
      <c r="L41" s="1"/>
      <c r="M41" s="45"/>
      <c r="N41" s="55"/>
    </row>
    <row r="42" spans="1:14" s="34" customFormat="1" ht="36.75" customHeight="1">
      <c r="A42" s="9">
        <v>36</v>
      </c>
      <c r="B42" s="10" t="s">
        <v>54</v>
      </c>
      <c r="C42" s="1" t="s">
        <v>30</v>
      </c>
      <c r="D42" s="1">
        <v>1</v>
      </c>
      <c r="E42" s="51">
        <v>16571.92</v>
      </c>
      <c r="F42" s="37"/>
      <c r="G42" s="37"/>
      <c r="H42" s="1">
        <v>10108.87</v>
      </c>
      <c r="I42" s="1"/>
      <c r="J42" s="1"/>
      <c r="K42" s="1"/>
      <c r="L42" s="1"/>
      <c r="M42" s="45"/>
      <c r="N42" s="55"/>
    </row>
    <row r="43" spans="1:14" s="34" customFormat="1" ht="36.75" customHeight="1">
      <c r="A43" s="9">
        <v>37</v>
      </c>
      <c r="B43" s="10" t="s">
        <v>55</v>
      </c>
      <c r="C43" s="1" t="s">
        <v>30</v>
      </c>
      <c r="D43" s="1">
        <v>1</v>
      </c>
      <c r="E43" s="51">
        <v>16571.92</v>
      </c>
      <c r="F43" s="37"/>
      <c r="G43" s="37"/>
      <c r="H43" s="1">
        <v>10108.87</v>
      </c>
      <c r="I43" s="1"/>
      <c r="J43" s="1"/>
      <c r="K43" s="1"/>
      <c r="L43" s="1"/>
      <c r="M43" s="45"/>
      <c r="N43" s="55"/>
    </row>
    <row r="44" spans="1:14" s="34" customFormat="1" ht="36.75" customHeight="1">
      <c r="A44" s="9">
        <v>38</v>
      </c>
      <c r="B44" s="10" t="s">
        <v>56</v>
      </c>
      <c r="C44" s="1" t="s">
        <v>30</v>
      </c>
      <c r="D44" s="1">
        <v>1</v>
      </c>
      <c r="E44" s="51">
        <v>16571.92</v>
      </c>
      <c r="F44" s="37"/>
      <c r="G44" s="37"/>
      <c r="H44" s="1">
        <v>10108.87</v>
      </c>
      <c r="I44" s="1"/>
      <c r="J44" s="1"/>
      <c r="K44" s="1"/>
      <c r="L44" s="1"/>
      <c r="M44" s="45"/>
      <c r="N44" s="55"/>
    </row>
    <row r="45" spans="1:14" s="34" customFormat="1" ht="36.75" customHeight="1">
      <c r="A45" s="9">
        <v>39</v>
      </c>
      <c r="B45" s="10" t="s">
        <v>57</v>
      </c>
      <c r="C45" s="1" t="s">
        <v>30</v>
      </c>
      <c r="D45" s="1">
        <v>1</v>
      </c>
      <c r="E45" s="51">
        <v>16549.97</v>
      </c>
      <c r="F45" s="37"/>
      <c r="G45" s="37"/>
      <c r="H45" s="1">
        <v>10095.48</v>
      </c>
      <c r="I45" s="1"/>
      <c r="J45" s="1"/>
      <c r="K45" s="1"/>
      <c r="L45" s="1"/>
      <c r="M45" s="45"/>
      <c r="N45" s="55"/>
    </row>
    <row r="46" spans="1:14" s="34" customFormat="1" ht="36.75" customHeight="1">
      <c r="A46" s="9">
        <v>40</v>
      </c>
      <c r="B46" s="10" t="s">
        <v>58</v>
      </c>
      <c r="C46" s="1" t="s">
        <v>30</v>
      </c>
      <c r="D46" s="1">
        <v>1</v>
      </c>
      <c r="E46" s="51">
        <v>11032.98</v>
      </c>
      <c r="F46" s="37"/>
      <c r="G46" s="37"/>
      <c r="H46" s="1">
        <v>6730.12</v>
      </c>
      <c r="I46" s="1"/>
      <c r="J46" s="1"/>
      <c r="K46" s="1"/>
      <c r="L46" s="1"/>
      <c r="M46" s="45"/>
      <c r="N46" s="55"/>
    </row>
    <row r="47" spans="1:14" s="34" customFormat="1" ht="36.75" customHeight="1">
      <c r="A47" s="9">
        <v>41</v>
      </c>
      <c r="B47" s="10" t="s">
        <v>59</v>
      </c>
      <c r="C47" s="1" t="s">
        <v>30</v>
      </c>
      <c r="D47" s="1">
        <v>1</v>
      </c>
      <c r="E47" s="51">
        <v>16549.47</v>
      </c>
      <c r="F47" s="37"/>
      <c r="G47" s="37"/>
      <c r="H47" s="1">
        <v>10095.17</v>
      </c>
      <c r="I47" s="1"/>
      <c r="J47" s="1"/>
      <c r="K47" s="1"/>
      <c r="L47" s="1"/>
      <c r="M47" s="45"/>
      <c r="N47" s="55"/>
    </row>
    <row r="48" spans="1:14" s="34" customFormat="1" ht="36.75" customHeight="1">
      <c r="A48" s="9">
        <v>42</v>
      </c>
      <c r="B48" s="10" t="s">
        <v>60</v>
      </c>
      <c r="C48" s="1" t="s">
        <v>30</v>
      </c>
      <c r="D48" s="1">
        <v>1</v>
      </c>
      <c r="E48" s="51">
        <v>16549.47</v>
      </c>
      <c r="F48" s="37"/>
      <c r="G48" s="37"/>
      <c r="H48" s="1">
        <v>10095.17</v>
      </c>
      <c r="I48" s="1"/>
      <c r="J48" s="1"/>
      <c r="K48" s="1"/>
      <c r="L48" s="1"/>
      <c r="M48" s="45"/>
      <c r="N48" s="55"/>
    </row>
    <row r="49" spans="1:14" s="34" customFormat="1" ht="36.75" customHeight="1">
      <c r="A49" s="9">
        <v>43</v>
      </c>
      <c r="B49" s="10" t="s">
        <v>61</v>
      </c>
      <c r="C49" s="1" t="s">
        <v>30</v>
      </c>
      <c r="D49" s="1">
        <v>1</v>
      </c>
      <c r="E49" s="51">
        <v>16549.47</v>
      </c>
      <c r="F49" s="37"/>
      <c r="G49" s="37"/>
      <c r="H49" s="1">
        <v>10095.17</v>
      </c>
      <c r="I49" s="1"/>
      <c r="J49" s="1"/>
      <c r="K49" s="1"/>
      <c r="L49" s="1"/>
      <c r="M49" s="45"/>
      <c r="N49" s="55"/>
    </row>
    <row r="50" spans="1:14" s="34" customFormat="1" ht="36.75" customHeight="1">
      <c r="A50" s="9">
        <v>44</v>
      </c>
      <c r="B50" s="10" t="s">
        <v>62</v>
      </c>
      <c r="C50" s="1" t="s">
        <v>30</v>
      </c>
      <c r="D50" s="1">
        <v>1</v>
      </c>
      <c r="E50" s="51">
        <v>17239.03</v>
      </c>
      <c r="F50" s="37"/>
      <c r="G50" s="37"/>
      <c r="H50" s="1">
        <v>10515.81</v>
      </c>
      <c r="I50" s="1"/>
      <c r="J50" s="1"/>
      <c r="K50" s="1"/>
      <c r="L50" s="1"/>
      <c r="M50" s="45"/>
      <c r="N50" s="55"/>
    </row>
    <row r="51" spans="1:14" s="34" customFormat="1" ht="36.75" customHeight="1">
      <c r="A51" s="9">
        <v>45</v>
      </c>
      <c r="B51" s="10" t="s">
        <v>63</v>
      </c>
      <c r="C51" s="1" t="s">
        <v>30</v>
      </c>
      <c r="D51" s="1">
        <v>1</v>
      </c>
      <c r="E51" s="51">
        <v>16549.47</v>
      </c>
      <c r="F51" s="37"/>
      <c r="G51" s="37"/>
      <c r="H51" s="1">
        <v>10095.17</v>
      </c>
      <c r="I51" s="1"/>
      <c r="J51" s="1"/>
      <c r="K51" s="1"/>
      <c r="L51" s="1"/>
      <c r="M51" s="45"/>
      <c r="N51" s="55"/>
    </row>
    <row r="52" spans="1:14" s="34" customFormat="1" ht="36.75" customHeight="1">
      <c r="A52" s="9">
        <v>46</v>
      </c>
      <c r="B52" s="10" t="s">
        <v>64</v>
      </c>
      <c r="C52" s="1" t="s">
        <v>30</v>
      </c>
      <c r="D52" s="1">
        <v>1</v>
      </c>
      <c r="E52" s="51">
        <v>16549.47</v>
      </c>
      <c r="F52" s="37"/>
      <c r="G52" s="37"/>
      <c r="H52" s="1">
        <v>10095.17</v>
      </c>
      <c r="I52" s="1"/>
      <c r="J52" s="1"/>
      <c r="K52" s="1"/>
      <c r="L52" s="1"/>
      <c r="M52" s="45"/>
      <c r="N52" s="55"/>
    </row>
    <row r="53" spans="1:14" s="34" customFormat="1" ht="36.75" customHeight="1">
      <c r="A53" s="9">
        <v>47</v>
      </c>
      <c r="B53" s="10" t="s">
        <v>65</v>
      </c>
      <c r="C53" s="1" t="s">
        <v>30</v>
      </c>
      <c r="D53" s="1">
        <v>1</v>
      </c>
      <c r="E53" s="51">
        <v>18355.72</v>
      </c>
      <c r="F53" s="37"/>
      <c r="G53" s="37"/>
      <c r="H53" s="1">
        <v>11196.99</v>
      </c>
      <c r="I53" s="1"/>
      <c r="J53" s="1"/>
      <c r="K53" s="1"/>
      <c r="L53" s="1"/>
      <c r="M53" s="45"/>
      <c r="N53" s="55"/>
    </row>
    <row r="54" spans="1:14" s="34" customFormat="1" ht="36.75" customHeight="1">
      <c r="A54" s="9">
        <v>48</v>
      </c>
      <c r="B54" s="10" t="s">
        <v>66</v>
      </c>
      <c r="C54" s="1" t="s">
        <v>30</v>
      </c>
      <c r="D54" s="1">
        <v>1</v>
      </c>
      <c r="E54" s="51">
        <v>14684.58</v>
      </c>
      <c r="F54" s="37"/>
      <c r="G54" s="37"/>
      <c r="H54" s="1">
        <v>8957.59</v>
      </c>
      <c r="I54" s="1"/>
      <c r="J54" s="1"/>
      <c r="K54" s="1"/>
      <c r="L54" s="1"/>
      <c r="M54" s="45"/>
      <c r="N54" s="55"/>
    </row>
    <row r="55" spans="1:14" s="34" customFormat="1" ht="36.75" customHeight="1">
      <c r="A55" s="9">
        <v>49</v>
      </c>
      <c r="B55" s="10" t="s">
        <v>67</v>
      </c>
      <c r="C55" s="1" t="s">
        <v>30</v>
      </c>
      <c r="D55" s="1">
        <v>1</v>
      </c>
      <c r="E55" s="51">
        <v>19674.37</v>
      </c>
      <c r="F55" s="37"/>
      <c r="G55" s="37"/>
      <c r="H55" s="1">
        <v>12001.36</v>
      </c>
      <c r="I55" s="1"/>
      <c r="J55" s="1"/>
      <c r="K55" s="1"/>
      <c r="L55" s="1"/>
      <c r="M55" s="45"/>
      <c r="N55" s="55"/>
    </row>
    <row r="56" spans="1:14" s="34" customFormat="1" ht="36.75" customHeight="1">
      <c r="A56" s="9">
        <v>50</v>
      </c>
      <c r="B56" s="10" t="s">
        <v>68</v>
      </c>
      <c r="C56" s="1" t="s">
        <v>30</v>
      </c>
      <c r="D56" s="1">
        <v>1</v>
      </c>
      <c r="E56" s="51">
        <v>19674.37</v>
      </c>
      <c r="F56" s="37"/>
      <c r="G56" s="37"/>
      <c r="H56" s="1">
        <v>12001.36</v>
      </c>
      <c r="I56" s="1"/>
      <c r="J56" s="1"/>
      <c r="K56" s="1"/>
      <c r="L56" s="1"/>
      <c r="M56" s="45"/>
      <c r="N56" s="55"/>
    </row>
    <row r="57" spans="1:14" s="34" customFormat="1" ht="36.75" customHeight="1">
      <c r="A57" s="9"/>
      <c r="B57" s="77" t="s">
        <v>77</v>
      </c>
      <c r="C57" s="78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55"/>
    </row>
    <row r="58" spans="1:14" s="34" customFormat="1" ht="36.75" customHeight="1">
      <c r="A58" s="9">
        <v>52</v>
      </c>
      <c r="B58" s="43" t="s">
        <v>72</v>
      </c>
      <c r="C58" s="1" t="s">
        <v>30</v>
      </c>
      <c r="D58" s="1">
        <v>32</v>
      </c>
      <c r="E58" s="51">
        <v>17331.82</v>
      </c>
      <c r="F58" s="37"/>
      <c r="G58" s="36"/>
      <c r="H58" s="36"/>
      <c r="I58" s="36"/>
      <c r="J58" s="36">
        <v>10572.41</v>
      </c>
      <c r="K58" s="36"/>
      <c r="L58" s="36"/>
      <c r="M58" s="45"/>
      <c r="N58" s="55"/>
    </row>
    <row r="59" spans="1:14" s="34" customFormat="1" ht="36.75" customHeight="1">
      <c r="A59" s="9">
        <v>53</v>
      </c>
      <c r="B59" s="43" t="s">
        <v>73</v>
      </c>
      <c r="C59" s="1" t="s">
        <v>30</v>
      </c>
      <c r="D59" s="1">
        <v>32</v>
      </c>
      <c r="E59" s="51">
        <v>22089.39</v>
      </c>
      <c r="F59" s="37"/>
      <c r="G59" s="36"/>
      <c r="H59" s="36"/>
      <c r="I59" s="36"/>
      <c r="J59" s="36">
        <v>13474.53</v>
      </c>
      <c r="K59" s="36"/>
      <c r="L59" s="36"/>
      <c r="M59" s="45"/>
      <c r="N59" s="55"/>
    </row>
    <row r="60" spans="1:14" s="34" customFormat="1" ht="36.75" customHeight="1">
      <c r="A60" s="9">
        <v>54</v>
      </c>
      <c r="B60" s="43" t="s">
        <v>74</v>
      </c>
      <c r="C60" s="1" t="s">
        <v>30</v>
      </c>
      <c r="D60" s="1">
        <v>12</v>
      </c>
      <c r="E60" s="51">
        <v>4585.34</v>
      </c>
      <c r="F60" s="37"/>
      <c r="G60" s="36"/>
      <c r="H60" s="36"/>
      <c r="I60" s="36"/>
      <c r="J60" s="36">
        <v>3668.28</v>
      </c>
      <c r="K60" s="36"/>
      <c r="L60" s="36"/>
      <c r="M60" s="45"/>
      <c r="N60" s="55"/>
    </row>
    <row r="61" spans="1:14" s="34" customFormat="1" ht="36.75" customHeight="1">
      <c r="A61" s="9"/>
      <c r="B61" s="77" t="s">
        <v>97</v>
      </c>
      <c r="C61" s="78"/>
      <c r="D61" s="1"/>
      <c r="E61" s="51"/>
      <c r="F61" s="37"/>
      <c r="G61" s="37"/>
      <c r="H61" s="37"/>
      <c r="I61" s="37"/>
      <c r="J61" s="37"/>
      <c r="K61" s="37"/>
      <c r="L61" s="37"/>
      <c r="M61" s="36"/>
      <c r="N61" s="55"/>
    </row>
    <row r="62" spans="1:14" s="34" customFormat="1" ht="36.75" customHeight="1">
      <c r="A62" s="9">
        <v>55</v>
      </c>
      <c r="B62" s="10" t="s">
        <v>102</v>
      </c>
      <c r="C62" s="9" t="s">
        <v>29</v>
      </c>
      <c r="D62" s="9">
        <v>61807</v>
      </c>
      <c r="E62" s="51">
        <v>494456</v>
      </c>
      <c r="F62" s="37"/>
      <c r="G62" s="37"/>
      <c r="H62" s="37"/>
      <c r="I62" s="37"/>
      <c r="J62" s="37"/>
      <c r="K62" s="37"/>
      <c r="L62" s="37">
        <v>494456</v>
      </c>
      <c r="M62" s="36"/>
      <c r="N62" s="55"/>
    </row>
    <row r="63" spans="1:14" s="38" customFormat="1" ht="36.75" customHeight="1">
      <c r="A63" s="35">
        <v>56</v>
      </c>
      <c r="B63" s="11" t="s">
        <v>4</v>
      </c>
      <c r="C63" s="5" t="s">
        <v>28</v>
      </c>
      <c r="D63" s="5">
        <v>1</v>
      </c>
      <c r="E63" s="36">
        <v>4465696</v>
      </c>
      <c r="F63" s="35"/>
      <c r="G63" s="35"/>
      <c r="H63" s="35">
        <v>4242411.2</v>
      </c>
      <c r="I63" s="35"/>
      <c r="J63" s="35"/>
      <c r="K63" s="35"/>
      <c r="L63" s="35"/>
      <c r="M63" s="35"/>
      <c r="N63" s="53"/>
    </row>
    <row r="64" spans="1:14" s="38" customFormat="1" ht="36.75" customHeight="1">
      <c r="A64" s="9">
        <v>57</v>
      </c>
      <c r="B64" s="11" t="s">
        <v>5</v>
      </c>
      <c r="C64" s="5" t="s">
        <v>29</v>
      </c>
      <c r="D64" s="5">
        <v>54.56</v>
      </c>
      <c r="E64" s="36">
        <v>82065</v>
      </c>
      <c r="F64" s="35">
        <v>79274.79</v>
      </c>
      <c r="G64" s="35"/>
      <c r="I64" s="35"/>
      <c r="J64" s="35"/>
      <c r="K64" s="35"/>
      <c r="L64" s="35"/>
      <c r="M64" s="35"/>
      <c r="N64" s="53"/>
    </row>
    <row r="65" spans="1:14" s="38" customFormat="1" ht="36.75" customHeight="1">
      <c r="A65" s="35">
        <v>58</v>
      </c>
      <c r="B65" s="11" t="s">
        <v>6</v>
      </c>
      <c r="C65" s="5" t="s">
        <v>29</v>
      </c>
      <c r="D65" s="5">
        <v>9.61</v>
      </c>
      <c r="E65" s="36">
        <v>14455</v>
      </c>
      <c r="F65" s="35">
        <v>13963.53</v>
      </c>
      <c r="G65" s="35"/>
      <c r="H65" s="50"/>
      <c r="I65" s="35"/>
      <c r="J65" s="35"/>
      <c r="K65" s="35"/>
      <c r="L65" s="35"/>
      <c r="M65" s="35"/>
      <c r="N65" s="53"/>
    </row>
    <row r="66" spans="1:14" s="38" customFormat="1" ht="36.75" customHeight="1">
      <c r="A66" s="9">
        <v>59</v>
      </c>
      <c r="B66" s="11" t="s">
        <v>7</v>
      </c>
      <c r="C66" s="5"/>
      <c r="D66" s="5"/>
      <c r="E66" s="36">
        <v>494973</v>
      </c>
      <c r="F66" s="35"/>
      <c r="G66" s="35">
        <v>461314.84</v>
      </c>
      <c r="H66" s="35"/>
      <c r="I66" s="35"/>
      <c r="J66" s="35"/>
      <c r="K66" s="35"/>
      <c r="L66" s="35"/>
      <c r="M66" s="35"/>
      <c r="N66" s="53"/>
    </row>
    <row r="67" spans="1:14" s="38" customFormat="1" ht="36.75" customHeight="1">
      <c r="A67" s="35">
        <v>60</v>
      </c>
      <c r="B67" s="11" t="s">
        <v>8</v>
      </c>
      <c r="C67" s="5" t="s">
        <v>28</v>
      </c>
      <c r="D67" s="5">
        <v>1</v>
      </c>
      <c r="E67" s="36">
        <v>185224.13</v>
      </c>
      <c r="F67" s="35"/>
      <c r="G67" s="35">
        <v>102984.62</v>
      </c>
      <c r="H67" s="35"/>
      <c r="I67" s="35"/>
      <c r="J67" s="35"/>
      <c r="K67" s="35"/>
      <c r="L67" s="35"/>
      <c r="M67" s="35"/>
      <c r="N67" s="53"/>
    </row>
    <row r="68" spans="1:14" s="38" customFormat="1" ht="36.75" customHeight="1">
      <c r="A68" s="9">
        <v>61</v>
      </c>
      <c r="B68" s="11" t="s">
        <v>9</v>
      </c>
      <c r="C68" s="5" t="s">
        <v>30</v>
      </c>
      <c r="D68" s="5">
        <v>3</v>
      </c>
      <c r="E68" s="36">
        <v>81013.44</v>
      </c>
      <c r="F68" s="35"/>
      <c r="G68" s="35"/>
      <c r="H68" s="35"/>
      <c r="I68" s="35"/>
      <c r="J68" s="35">
        <v>63190.48</v>
      </c>
      <c r="K68" s="35"/>
      <c r="L68" s="35"/>
      <c r="M68" s="35"/>
      <c r="N68" s="53"/>
    </row>
    <row r="69" spans="1:14" s="38" customFormat="1" ht="36.75" customHeight="1">
      <c r="A69" s="35">
        <v>62</v>
      </c>
      <c r="B69" s="11" t="s">
        <v>10</v>
      </c>
      <c r="C69" s="5" t="s">
        <v>28</v>
      </c>
      <c r="D69" s="5">
        <v>1</v>
      </c>
      <c r="E69" s="36">
        <v>41185.77</v>
      </c>
      <c r="F69" s="35"/>
      <c r="G69" s="35"/>
      <c r="H69" s="35"/>
      <c r="I69" s="35"/>
      <c r="J69" s="35">
        <v>35831.62</v>
      </c>
      <c r="K69" s="35"/>
      <c r="L69" s="35"/>
      <c r="M69" s="35"/>
      <c r="N69" s="53"/>
    </row>
    <row r="70" spans="1:14" s="38" customFormat="1" ht="36.75" customHeight="1">
      <c r="A70" s="9">
        <v>63</v>
      </c>
      <c r="B70" s="11" t="s">
        <v>11</v>
      </c>
      <c r="C70" s="5" t="s">
        <v>30</v>
      </c>
      <c r="D70" s="5">
        <v>1</v>
      </c>
      <c r="E70" s="36">
        <v>5045.69</v>
      </c>
      <c r="F70" s="35"/>
      <c r="G70" s="35"/>
      <c r="H70" s="35"/>
      <c r="I70" s="35"/>
      <c r="J70" s="35">
        <v>3986.1</v>
      </c>
      <c r="K70" s="35"/>
      <c r="L70" s="35"/>
      <c r="M70" s="35"/>
      <c r="N70" s="53"/>
    </row>
    <row r="71" spans="1:14" s="38" customFormat="1" ht="36.75" customHeight="1">
      <c r="A71" s="35">
        <v>64</v>
      </c>
      <c r="B71" s="12" t="s">
        <v>12</v>
      </c>
      <c r="C71" s="5" t="s">
        <v>30</v>
      </c>
      <c r="D71" s="8">
        <v>5</v>
      </c>
      <c r="E71" s="36">
        <v>14566.84</v>
      </c>
      <c r="F71" s="35"/>
      <c r="G71" s="35"/>
      <c r="H71" s="35"/>
      <c r="I71" s="35"/>
      <c r="J71" s="35">
        <v>11507.8</v>
      </c>
      <c r="K71" s="35"/>
      <c r="L71" s="35"/>
      <c r="M71" s="35"/>
      <c r="N71" s="53"/>
    </row>
    <row r="72" spans="1:14" s="38" customFormat="1" ht="36.75" customHeight="1">
      <c r="A72" s="9">
        <v>65</v>
      </c>
      <c r="B72" s="12" t="s">
        <v>13</v>
      </c>
      <c r="C72" s="5" t="s">
        <v>28</v>
      </c>
      <c r="D72" s="8">
        <v>1</v>
      </c>
      <c r="E72" s="36">
        <v>84732.1</v>
      </c>
      <c r="F72" s="35"/>
      <c r="G72" s="35"/>
      <c r="H72" s="35"/>
      <c r="I72" s="35"/>
      <c r="J72" s="35">
        <v>67785.68</v>
      </c>
      <c r="K72" s="35"/>
      <c r="L72" s="35"/>
      <c r="M72" s="35"/>
      <c r="N72" s="53"/>
    </row>
    <row r="73" spans="1:14" s="38" customFormat="1" ht="36.75" customHeight="1">
      <c r="A73" s="35">
        <v>66</v>
      </c>
      <c r="B73" s="12" t="s">
        <v>14</v>
      </c>
      <c r="C73" s="5" t="s">
        <v>30</v>
      </c>
      <c r="D73" s="8">
        <v>47</v>
      </c>
      <c r="E73" s="36">
        <v>158512.6</v>
      </c>
      <c r="F73" s="35"/>
      <c r="G73" s="35"/>
      <c r="H73" s="35"/>
      <c r="I73" s="35"/>
      <c r="J73" s="35">
        <v>134735.71</v>
      </c>
      <c r="K73" s="35"/>
      <c r="L73" s="35"/>
      <c r="M73" s="35"/>
      <c r="N73" s="53"/>
    </row>
    <row r="74" spans="1:14" s="38" customFormat="1" ht="36.75" customHeight="1">
      <c r="A74" s="9">
        <v>67</v>
      </c>
      <c r="B74" s="12" t="s">
        <v>15</v>
      </c>
      <c r="C74" s="5" t="s">
        <v>30</v>
      </c>
      <c r="D74" s="8">
        <v>2</v>
      </c>
      <c r="E74" s="36">
        <v>9163.88</v>
      </c>
      <c r="F74" s="35"/>
      <c r="G74" s="35"/>
      <c r="H74" s="35"/>
      <c r="I74" s="35"/>
      <c r="J74" s="35">
        <v>7990.9</v>
      </c>
      <c r="K74" s="35"/>
      <c r="L74" s="35"/>
      <c r="M74" s="35"/>
      <c r="N74" s="53"/>
    </row>
    <row r="75" spans="1:14" s="38" customFormat="1" ht="36.75" customHeight="1">
      <c r="A75" s="35">
        <v>68</v>
      </c>
      <c r="B75" s="12" t="s">
        <v>16</v>
      </c>
      <c r="C75" s="5" t="s">
        <v>30</v>
      </c>
      <c r="D75" s="8">
        <v>1</v>
      </c>
      <c r="E75" s="36">
        <v>44899</v>
      </c>
      <c r="F75" s="35"/>
      <c r="G75" s="35"/>
      <c r="H75" s="35"/>
      <c r="I75" s="35"/>
      <c r="J75" s="35">
        <v>35470.21</v>
      </c>
      <c r="K75" s="35"/>
      <c r="L75" s="35"/>
      <c r="M75" s="35"/>
      <c r="N75" s="53"/>
    </row>
    <row r="76" spans="1:14" s="38" customFormat="1" ht="36.75" customHeight="1">
      <c r="A76" s="9">
        <v>69</v>
      </c>
      <c r="B76" s="12" t="s">
        <v>17</v>
      </c>
      <c r="C76" s="5" t="s">
        <v>30</v>
      </c>
      <c r="D76" s="8">
        <v>1</v>
      </c>
      <c r="E76" s="36">
        <v>23209.74</v>
      </c>
      <c r="F76" s="35"/>
      <c r="G76" s="35"/>
      <c r="H76" s="35"/>
      <c r="I76" s="35"/>
      <c r="J76" s="35">
        <v>18335.69</v>
      </c>
      <c r="K76" s="35"/>
      <c r="L76" s="35"/>
      <c r="M76" s="35"/>
      <c r="N76" s="53"/>
    </row>
    <row r="77" spans="1:14" s="38" customFormat="1" ht="36.75" customHeight="1">
      <c r="A77" s="35">
        <v>70</v>
      </c>
      <c r="B77" s="12" t="s">
        <v>18</v>
      </c>
      <c r="C77" s="5" t="s">
        <v>30</v>
      </c>
      <c r="D77" s="8">
        <v>1</v>
      </c>
      <c r="E77" s="36">
        <v>11783.03</v>
      </c>
      <c r="F77" s="35"/>
      <c r="G77" s="35"/>
      <c r="H77" s="35"/>
      <c r="I77" s="35"/>
      <c r="J77" s="35">
        <v>9308.59</v>
      </c>
      <c r="K77" s="35"/>
      <c r="L77" s="35"/>
      <c r="M77" s="35"/>
      <c r="N77" s="53"/>
    </row>
    <row r="78" spans="1:14" s="38" customFormat="1" ht="36.75" customHeight="1">
      <c r="A78" s="9">
        <v>71</v>
      </c>
      <c r="B78" s="12" t="s">
        <v>19</v>
      </c>
      <c r="C78" s="5" t="s">
        <v>30</v>
      </c>
      <c r="D78" s="8">
        <v>1</v>
      </c>
      <c r="E78" s="36">
        <v>16866.05</v>
      </c>
      <c r="F78" s="35"/>
      <c r="G78" s="35"/>
      <c r="H78" s="35"/>
      <c r="I78" s="35"/>
      <c r="J78" s="35">
        <v>13324.18</v>
      </c>
      <c r="K78" s="35"/>
      <c r="L78" s="35"/>
      <c r="M78" s="35"/>
      <c r="N78" s="53"/>
    </row>
    <row r="79" spans="1:14" s="38" customFormat="1" ht="36.75" customHeight="1">
      <c r="A79" s="35">
        <v>72</v>
      </c>
      <c r="B79" s="12" t="s">
        <v>20</v>
      </c>
      <c r="C79" s="5" t="s">
        <v>30</v>
      </c>
      <c r="D79" s="8">
        <v>1</v>
      </c>
      <c r="E79" s="36">
        <v>12636.24</v>
      </c>
      <c r="F79" s="35"/>
      <c r="G79" s="35"/>
      <c r="H79" s="35"/>
      <c r="I79" s="35"/>
      <c r="J79" s="35">
        <v>9982.63</v>
      </c>
      <c r="K79" s="35"/>
      <c r="L79" s="35"/>
      <c r="M79" s="35"/>
      <c r="N79" s="53"/>
    </row>
    <row r="80" spans="1:14" s="38" customFormat="1" ht="36.75" customHeight="1">
      <c r="A80" s="9">
        <v>73</v>
      </c>
      <c r="B80" s="12" t="s">
        <v>21</v>
      </c>
      <c r="C80" s="5" t="s">
        <v>30</v>
      </c>
      <c r="D80" s="8">
        <v>1</v>
      </c>
      <c r="E80" s="36">
        <v>11466.72</v>
      </c>
      <c r="F80" s="35"/>
      <c r="G80" s="35"/>
      <c r="H80" s="35"/>
      <c r="I80" s="35"/>
      <c r="J80" s="35">
        <v>9058.71</v>
      </c>
      <c r="K80" s="35"/>
      <c r="L80" s="35"/>
      <c r="M80" s="35"/>
      <c r="N80" s="53"/>
    </row>
    <row r="81" spans="1:14" s="38" customFormat="1" ht="36.75" customHeight="1">
      <c r="A81" s="35">
        <v>74</v>
      </c>
      <c r="B81" s="12" t="s">
        <v>22</v>
      </c>
      <c r="C81" s="5" t="s">
        <v>30</v>
      </c>
      <c r="D81" s="8">
        <v>1</v>
      </c>
      <c r="E81" s="36">
        <v>6211.18</v>
      </c>
      <c r="F81" s="35"/>
      <c r="G81" s="35"/>
      <c r="H81" s="35"/>
      <c r="I81" s="35"/>
      <c r="J81" s="35">
        <v>4906.83</v>
      </c>
      <c r="K81" s="35"/>
      <c r="L81" s="35"/>
      <c r="M81" s="35"/>
      <c r="N81" s="53"/>
    </row>
    <row r="82" spans="1:14" s="38" customFormat="1" ht="36.75" customHeight="1">
      <c r="A82" s="9">
        <v>75</v>
      </c>
      <c r="B82" s="12" t="s">
        <v>23</v>
      </c>
      <c r="C82" s="5" t="s">
        <v>30</v>
      </c>
      <c r="D82" s="8">
        <v>1</v>
      </c>
      <c r="E82" s="36">
        <v>1144.06</v>
      </c>
      <c r="F82" s="35"/>
      <c r="G82" s="35"/>
      <c r="H82" s="35"/>
      <c r="I82" s="35"/>
      <c r="J82" s="35">
        <v>915.25</v>
      </c>
      <c r="K82" s="35"/>
      <c r="L82" s="35"/>
      <c r="M82" s="35"/>
      <c r="N82" s="53"/>
    </row>
    <row r="83" spans="1:14" s="38" customFormat="1" ht="36.75" customHeight="1">
      <c r="A83" s="35">
        <v>76</v>
      </c>
      <c r="B83" s="12" t="s">
        <v>24</v>
      </c>
      <c r="C83" s="5" t="s">
        <v>30</v>
      </c>
      <c r="D83" s="8">
        <v>1</v>
      </c>
      <c r="E83" s="36">
        <v>1144.07</v>
      </c>
      <c r="F83" s="35"/>
      <c r="G83" s="35"/>
      <c r="H83" s="35"/>
      <c r="I83" s="35"/>
      <c r="J83" s="35">
        <v>915.26</v>
      </c>
      <c r="K83" s="35"/>
      <c r="L83" s="35"/>
      <c r="M83" s="35"/>
      <c r="N83" s="53"/>
    </row>
    <row r="84" spans="1:14" s="38" customFormat="1" ht="36.75" customHeight="1">
      <c r="A84" s="9">
        <v>77</v>
      </c>
      <c r="B84" s="12" t="s">
        <v>25</v>
      </c>
      <c r="C84" s="5" t="s">
        <v>30</v>
      </c>
      <c r="D84" s="8">
        <v>1</v>
      </c>
      <c r="E84" s="36">
        <v>2868.67</v>
      </c>
      <c r="F84" s="35"/>
      <c r="G84" s="35"/>
      <c r="H84" s="35"/>
      <c r="I84" s="35"/>
      <c r="J84" s="35">
        <v>2438.37</v>
      </c>
      <c r="K84" s="35"/>
      <c r="L84" s="35"/>
      <c r="M84" s="35"/>
      <c r="N84" s="53"/>
    </row>
    <row r="85" spans="1:14" s="38" customFormat="1" ht="36.75" customHeight="1">
      <c r="A85" s="35">
        <v>78</v>
      </c>
      <c r="B85" s="12" t="s">
        <v>26</v>
      </c>
      <c r="C85" s="5" t="s">
        <v>30</v>
      </c>
      <c r="D85" s="8">
        <v>1</v>
      </c>
      <c r="E85" s="36">
        <v>974.57</v>
      </c>
      <c r="F85" s="35"/>
      <c r="G85" s="35"/>
      <c r="H85" s="35"/>
      <c r="I85" s="35"/>
      <c r="J85" s="35">
        <v>828.38</v>
      </c>
      <c r="K85" s="35"/>
      <c r="L85" s="35"/>
      <c r="M85" s="35"/>
      <c r="N85" s="53"/>
    </row>
    <row r="86" spans="1:14" s="38" customFormat="1" ht="36.75" customHeight="1">
      <c r="A86" s="35"/>
      <c r="B86" s="68" t="s">
        <v>104</v>
      </c>
      <c r="C86" s="69"/>
      <c r="D86" s="31"/>
      <c r="E86" s="52"/>
      <c r="F86" s="35"/>
      <c r="G86" s="35"/>
      <c r="H86" s="35"/>
      <c r="I86" s="35"/>
      <c r="J86" s="35"/>
      <c r="K86" s="35"/>
      <c r="L86" s="35"/>
      <c r="M86" s="35"/>
      <c r="N86" s="53"/>
    </row>
    <row r="87" spans="1:14" s="38" customFormat="1" ht="36.75" customHeight="1">
      <c r="A87" s="35">
        <v>79</v>
      </c>
      <c r="B87" s="47" t="s">
        <v>105</v>
      </c>
      <c r="C87" s="5" t="s">
        <v>30</v>
      </c>
      <c r="D87" s="31">
        <v>48</v>
      </c>
      <c r="E87" s="39">
        <f>D87*315</f>
        <v>15120</v>
      </c>
      <c r="F87" s="35"/>
      <c r="G87" s="35"/>
      <c r="H87" s="35"/>
      <c r="I87" s="35"/>
      <c r="J87" s="35"/>
      <c r="K87" s="35">
        <f>E87</f>
        <v>15120</v>
      </c>
      <c r="L87" s="35"/>
      <c r="M87" s="35"/>
      <c r="N87" s="53"/>
    </row>
    <row r="88" spans="1:14" s="38" customFormat="1" ht="36.75" customHeight="1">
      <c r="A88" s="35">
        <v>80</v>
      </c>
      <c r="B88" s="47" t="s">
        <v>106</v>
      </c>
      <c r="C88" s="5" t="s">
        <v>30</v>
      </c>
      <c r="D88" s="31">
        <v>14</v>
      </c>
      <c r="E88" s="39">
        <f>D88*315</f>
        <v>4410</v>
      </c>
      <c r="F88" s="35"/>
      <c r="G88" s="35"/>
      <c r="H88" s="35"/>
      <c r="I88" s="35"/>
      <c r="J88" s="35"/>
      <c r="K88" s="35">
        <f>E88</f>
        <v>4410</v>
      </c>
      <c r="L88" s="35"/>
      <c r="M88" s="35"/>
      <c r="N88" s="53"/>
    </row>
    <row r="89" spans="1:14" s="38" customFormat="1" ht="36.75" customHeight="1">
      <c r="A89" s="35">
        <v>81</v>
      </c>
      <c r="B89" s="47" t="s">
        <v>107</v>
      </c>
      <c r="C89" s="5" t="s">
        <v>30</v>
      </c>
      <c r="D89" s="31">
        <v>14</v>
      </c>
      <c r="E89" s="39">
        <f>D89*1179</f>
        <v>16506</v>
      </c>
      <c r="F89" s="35"/>
      <c r="G89" s="35"/>
      <c r="H89" s="35"/>
      <c r="I89" s="35"/>
      <c r="J89" s="35"/>
      <c r="K89" s="35">
        <f>E89</f>
        <v>16506</v>
      </c>
      <c r="L89" s="35"/>
      <c r="M89" s="35"/>
      <c r="N89" s="53"/>
    </row>
    <row r="90" spans="1:14" s="38" customFormat="1" ht="36.75" customHeight="1">
      <c r="A90" s="35">
        <v>82</v>
      </c>
      <c r="B90" s="47" t="s">
        <v>105</v>
      </c>
      <c r="C90" s="5" t="s">
        <v>30</v>
      </c>
      <c r="D90" s="31">
        <v>13</v>
      </c>
      <c r="E90" s="39">
        <f>D90*556.19</f>
        <v>7230.470000000001</v>
      </c>
      <c r="F90" s="35"/>
      <c r="G90" s="35"/>
      <c r="H90" s="35"/>
      <c r="I90" s="35"/>
      <c r="J90" s="35"/>
      <c r="K90" s="35">
        <f>E90</f>
        <v>7230.470000000001</v>
      </c>
      <c r="L90" s="35"/>
      <c r="M90" s="35"/>
      <c r="N90" s="53"/>
    </row>
    <row r="91" spans="1:14" s="38" customFormat="1" ht="29.25" customHeight="1">
      <c r="A91" s="35"/>
      <c r="B91" s="68" t="s">
        <v>101</v>
      </c>
      <c r="C91" s="69"/>
      <c r="D91" s="31"/>
      <c r="E91" s="39"/>
      <c r="F91" s="35"/>
      <c r="G91" s="35"/>
      <c r="H91" s="35"/>
      <c r="I91" s="35"/>
      <c r="J91" s="35"/>
      <c r="K91" s="35"/>
      <c r="L91" s="35"/>
      <c r="M91" s="35"/>
      <c r="N91" s="53"/>
    </row>
    <row r="92" spans="1:14" s="38" customFormat="1" ht="36.75" customHeight="1">
      <c r="A92" s="35">
        <v>83</v>
      </c>
      <c r="B92" s="29" t="s">
        <v>96</v>
      </c>
      <c r="C92" s="30" t="s">
        <v>30</v>
      </c>
      <c r="D92" s="31">
        <v>1</v>
      </c>
      <c r="E92" s="39">
        <v>125.22</v>
      </c>
      <c r="F92" s="35"/>
      <c r="G92" s="35"/>
      <c r="H92" s="35"/>
      <c r="I92" s="35"/>
      <c r="J92" s="35"/>
      <c r="K92" s="35"/>
      <c r="L92" s="35"/>
      <c r="M92" s="56">
        <v>125.22</v>
      </c>
      <c r="N92" s="53"/>
    </row>
    <row r="93" spans="2:13" ht="24.75" customHeight="1">
      <c r="B93" s="71" t="s">
        <v>79</v>
      </c>
      <c r="C93" s="71"/>
      <c r="D93" s="73"/>
      <c r="E93" s="73">
        <f>SUM(E5:E92)</f>
        <v>8417825.23</v>
      </c>
      <c r="F93" s="44">
        <f>SUM(F6:F92)</f>
        <v>124319.54</v>
      </c>
      <c r="G93" s="44">
        <f aca="true" t="shared" si="0" ref="G93:L93">SUM(G6:G92)</f>
        <v>564299.46</v>
      </c>
      <c r="H93" s="44">
        <f t="shared" si="0"/>
        <v>4705001.07</v>
      </c>
      <c r="I93" s="44">
        <f t="shared" si="0"/>
        <v>557332.2</v>
      </c>
      <c r="J93" s="44">
        <f t="shared" si="0"/>
        <v>464820.5300000001</v>
      </c>
      <c r="K93" s="44">
        <f t="shared" si="0"/>
        <v>43266.47</v>
      </c>
      <c r="L93" s="44">
        <f t="shared" si="0"/>
        <v>1198608</v>
      </c>
      <c r="M93" s="73">
        <f>SUM(M7:M92)</f>
        <v>19373.100000000002</v>
      </c>
    </row>
    <row r="94" spans="2:13" ht="21" customHeight="1">
      <c r="B94" s="72"/>
      <c r="C94" s="72"/>
      <c r="D94" s="74"/>
      <c r="E94" s="74"/>
      <c r="F94" s="70">
        <f>F93+G93+H93+J93+K93+L93+I93</f>
        <v>7657647.2700000005</v>
      </c>
      <c r="G94" s="70"/>
      <c r="H94" s="70"/>
      <c r="I94" s="70"/>
      <c r="J94" s="70"/>
      <c r="K94" s="70"/>
      <c r="L94" s="70"/>
      <c r="M94" s="74"/>
    </row>
  </sheetData>
  <sheetProtection/>
  <autoFilter ref="A4:M94"/>
  <mergeCells count="20">
    <mergeCell ref="M2:M4"/>
    <mergeCell ref="M93:M94"/>
    <mergeCell ref="B17:C17"/>
    <mergeCell ref="B57:C57"/>
    <mergeCell ref="B5:C5"/>
    <mergeCell ref="B61:C61"/>
    <mergeCell ref="B91:C91"/>
    <mergeCell ref="A2:A4"/>
    <mergeCell ref="F2:L2"/>
    <mergeCell ref="B86:C86"/>
    <mergeCell ref="F94:L94"/>
    <mergeCell ref="B93:B94"/>
    <mergeCell ref="D93:D94"/>
    <mergeCell ref="C93:C94"/>
    <mergeCell ref="E93:E94"/>
    <mergeCell ref="B1:L1"/>
    <mergeCell ref="C2:C4"/>
    <mergeCell ref="D2:D4"/>
    <mergeCell ref="E2:E4"/>
    <mergeCell ref="B2:B4"/>
  </mergeCells>
  <printOptions/>
  <pageMargins left="0.11811023622047245" right="0.11811023622047245" top="0.944881889763779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7.28125" style="0" customWidth="1"/>
    <col min="2" max="2" width="52.140625" style="0" customWidth="1"/>
    <col min="3" max="3" width="10.00390625" style="13" customWidth="1"/>
    <col min="4" max="4" width="10.57421875" style="2" customWidth="1"/>
    <col min="5" max="5" width="16.28125" style="13" customWidth="1"/>
    <col min="6" max="6" width="11.421875" style="13" customWidth="1"/>
    <col min="7" max="7" width="11.00390625" style="13" customWidth="1"/>
    <col min="8" max="8" width="15.140625" style="13" customWidth="1"/>
    <col min="9" max="9" width="14.8515625" style="21" customWidth="1"/>
    <col min="10" max="10" width="15.28125" style="21" customWidth="1"/>
    <col min="11" max="12" width="16.28125" style="21" customWidth="1"/>
    <col min="13" max="13" width="14.421875" style="21" customWidth="1"/>
    <col min="15" max="15" width="12.7109375" style="0" bestFit="1" customWidth="1"/>
  </cols>
  <sheetData>
    <row r="1" spans="1:14" ht="47.25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7"/>
    </row>
    <row r="2" spans="2:12" ht="39" customHeight="1">
      <c r="B2" s="82" t="s">
        <v>93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s="14" customFormat="1" ht="29.25" customHeight="1">
      <c r="A3" s="61" t="s">
        <v>86</v>
      </c>
      <c r="B3" s="61" t="s">
        <v>85</v>
      </c>
      <c r="C3" s="61" t="s">
        <v>84</v>
      </c>
      <c r="D3" s="61" t="s">
        <v>83</v>
      </c>
      <c r="E3" s="61" t="s">
        <v>82</v>
      </c>
      <c r="F3" s="61" t="s">
        <v>81</v>
      </c>
      <c r="G3" s="61" t="s">
        <v>80</v>
      </c>
      <c r="H3" s="61" t="s">
        <v>94</v>
      </c>
      <c r="I3" s="85"/>
      <c r="J3" s="85"/>
      <c r="K3" s="85"/>
      <c r="L3" s="86"/>
      <c r="M3" s="91" t="s">
        <v>92</v>
      </c>
    </row>
    <row r="4" spans="1:13" s="14" customFormat="1" ht="30.75" customHeight="1">
      <c r="A4" s="63"/>
      <c r="B4" s="63"/>
      <c r="C4" s="63"/>
      <c r="D4" s="63"/>
      <c r="E4" s="63"/>
      <c r="F4" s="63"/>
      <c r="G4" s="63"/>
      <c r="H4" s="63"/>
      <c r="I4" s="26" t="s">
        <v>108</v>
      </c>
      <c r="J4" s="26" t="s">
        <v>110</v>
      </c>
      <c r="K4" s="26" t="s">
        <v>109</v>
      </c>
      <c r="L4" s="26">
        <v>2122</v>
      </c>
      <c r="M4" s="92"/>
    </row>
    <row r="5" spans="1:13" s="14" customFormat="1" ht="38.25" customHeight="1">
      <c r="A5" s="15"/>
      <c r="B5" s="19" t="s">
        <v>88</v>
      </c>
      <c r="C5" s="15"/>
      <c r="D5" s="15"/>
      <c r="E5" s="15"/>
      <c r="F5" s="15"/>
      <c r="G5" s="15"/>
      <c r="H5" s="15"/>
      <c r="I5" s="22"/>
      <c r="J5" s="22"/>
      <c r="K5" s="22"/>
      <c r="L5" s="22"/>
      <c r="M5" s="22"/>
    </row>
    <row r="6" spans="1:13" s="6" customFormat="1" ht="34.5" customHeight="1">
      <c r="A6" s="3">
        <v>1</v>
      </c>
      <c r="B6" s="4" t="s">
        <v>5</v>
      </c>
      <c r="C6" s="5" t="s">
        <v>29</v>
      </c>
      <c r="D6" s="5">
        <v>54.56</v>
      </c>
      <c r="E6" s="3">
        <v>82065</v>
      </c>
      <c r="F6" s="3">
        <v>1002</v>
      </c>
      <c r="G6" s="3">
        <v>1.7</v>
      </c>
      <c r="H6" s="3">
        <f>E6*G6%</f>
        <v>1395.105</v>
      </c>
      <c r="I6" s="24">
        <f>E6-E6*G6%</f>
        <v>80669.895</v>
      </c>
      <c r="J6" s="24"/>
      <c r="K6" s="22"/>
      <c r="L6" s="24"/>
      <c r="M6" s="23"/>
    </row>
    <row r="7" spans="1:13" s="6" customFormat="1" ht="34.5" customHeight="1">
      <c r="A7" s="3">
        <v>2</v>
      </c>
      <c r="B7" s="4" t="s">
        <v>6</v>
      </c>
      <c r="C7" s="5" t="s">
        <v>29</v>
      </c>
      <c r="D7" s="5">
        <v>9.61</v>
      </c>
      <c r="E7" s="3">
        <v>14455</v>
      </c>
      <c r="F7" s="3">
        <v>1002</v>
      </c>
      <c r="G7" s="3">
        <v>1.7</v>
      </c>
      <c r="H7" s="3">
        <f aca="true" t="shared" si="0" ref="H7:H30">E7*G7%</f>
        <v>245.735</v>
      </c>
      <c r="I7" s="24">
        <f>E7-E7*G7%</f>
        <v>14209.265</v>
      </c>
      <c r="J7" s="24"/>
      <c r="K7" s="22"/>
      <c r="L7" s="24"/>
      <c r="M7" s="23"/>
    </row>
    <row r="8" spans="1:13" s="6" customFormat="1" ht="34.5" customHeight="1">
      <c r="A8" s="3">
        <v>3</v>
      </c>
      <c r="B8" s="4" t="s">
        <v>4</v>
      </c>
      <c r="C8" s="5" t="s">
        <v>28</v>
      </c>
      <c r="D8" s="5">
        <v>1</v>
      </c>
      <c r="E8" s="3">
        <v>4465696</v>
      </c>
      <c r="F8" s="3">
        <v>2080</v>
      </c>
      <c r="G8" s="3">
        <v>2.5</v>
      </c>
      <c r="H8" s="3">
        <f t="shared" si="0"/>
        <v>111642.40000000001</v>
      </c>
      <c r="I8" s="23"/>
      <c r="J8" s="23"/>
      <c r="K8" s="24">
        <f>E8-E8*G8%</f>
        <v>4354053.6</v>
      </c>
      <c r="L8" s="24"/>
      <c r="M8" s="23"/>
    </row>
    <row r="9" spans="1:13" s="6" customFormat="1" ht="34.5" customHeight="1">
      <c r="A9" s="3"/>
      <c r="B9" s="20" t="s">
        <v>89</v>
      </c>
      <c r="C9" s="5"/>
      <c r="D9" s="5"/>
      <c r="E9" s="3"/>
      <c r="F9" s="3"/>
      <c r="G9" s="3"/>
      <c r="H9" s="3"/>
      <c r="I9" s="24"/>
      <c r="J9" s="24"/>
      <c r="K9" s="24"/>
      <c r="L9" s="24"/>
      <c r="M9" s="23"/>
    </row>
    <row r="10" spans="1:13" s="6" customFormat="1" ht="34.5" customHeight="1">
      <c r="A10" s="3">
        <v>1</v>
      </c>
      <c r="B10" s="4" t="s">
        <v>7</v>
      </c>
      <c r="C10" s="5"/>
      <c r="D10" s="5"/>
      <c r="E10" s="3">
        <v>494973</v>
      </c>
      <c r="F10" s="3">
        <v>3000</v>
      </c>
      <c r="G10" s="3">
        <v>3.4</v>
      </c>
      <c r="H10" s="3">
        <f t="shared" si="0"/>
        <v>16829.082000000002</v>
      </c>
      <c r="I10" s="24"/>
      <c r="J10" s="24">
        <f>E10-E10*G10%</f>
        <v>478143.918</v>
      </c>
      <c r="K10" s="24"/>
      <c r="L10" s="24"/>
      <c r="M10" s="23"/>
    </row>
    <row r="11" spans="1:13" s="6" customFormat="1" ht="34.5" customHeight="1">
      <c r="A11" s="3">
        <v>2</v>
      </c>
      <c r="B11" s="4" t="s">
        <v>8</v>
      </c>
      <c r="C11" s="5" t="s">
        <v>28</v>
      </c>
      <c r="D11" s="5">
        <v>1</v>
      </c>
      <c r="E11" s="3">
        <v>185224.13</v>
      </c>
      <c r="F11" s="3">
        <v>4144</v>
      </c>
      <c r="G11" s="3">
        <v>22.2</v>
      </c>
      <c r="H11" s="3">
        <f t="shared" si="0"/>
        <v>41119.75686</v>
      </c>
      <c r="I11" s="24"/>
      <c r="J11" s="24">
        <f>E11-E11*G11%</f>
        <v>144104.37314</v>
      </c>
      <c r="K11" s="24"/>
      <c r="L11" s="24"/>
      <c r="M11" s="23"/>
    </row>
    <row r="12" spans="1:13" s="6" customFormat="1" ht="34.5" customHeight="1">
      <c r="A12" s="3"/>
      <c r="B12" s="28" t="s">
        <v>90</v>
      </c>
      <c r="C12" s="5"/>
      <c r="D12" s="5"/>
      <c r="E12" s="3"/>
      <c r="F12" s="3"/>
      <c r="G12" s="3"/>
      <c r="H12" s="3"/>
      <c r="I12" s="24"/>
      <c r="J12" s="24"/>
      <c r="K12" s="24"/>
      <c r="L12" s="24"/>
      <c r="M12" s="24"/>
    </row>
    <row r="13" spans="1:29" s="6" customFormat="1" ht="34.5" customHeight="1">
      <c r="A13" s="3">
        <v>1</v>
      </c>
      <c r="B13" s="4" t="s">
        <v>9</v>
      </c>
      <c r="C13" s="5" t="s">
        <v>30</v>
      </c>
      <c r="D13" s="5">
        <v>3</v>
      </c>
      <c r="E13" s="3">
        <v>81013.44</v>
      </c>
      <c r="F13" s="3">
        <v>4125</v>
      </c>
      <c r="G13" s="3">
        <v>11</v>
      </c>
      <c r="H13" s="3">
        <f t="shared" si="0"/>
        <v>8911.4784</v>
      </c>
      <c r="I13" s="24"/>
      <c r="J13" s="24"/>
      <c r="K13" s="24"/>
      <c r="L13" s="24">
        <f aca="true" t="shared" si="1" ref="L13:L30">E13-E13*G13%</f>
        <v>72101.96160000001</v>
      </c>
      <c r="M13" s="23"/>
      <c r="AB13" s="16"/>
      <c r="AC13" s="16"/>
    </row>
    <row r="14" spans="1:13" s="6" customFormat="1" ht="34.5" customHeight="1">
      <c r="A14" s="3">
        <v>2</v>
      </c>
      <c r="B14" s="4" t="s">
        <v>10</v>
      </c>
      <c r="C14" s="5" t="s">
        <v>28</v>
      </c>
      <c r="D14" s="5">
        <v>1</v>
      </c>
      <c r="E14" s="3">
        <v>41185.77</v>
      </c>
      <c r="F14" s="3">
        <v>4219</v>
      </c>
      <c r="G14" s="3">
        <v>6.5</v>
      </c>
      <c r="H14" s="3">
        <f t="shared" si="0"/>
        <v>2677.07505</v>
      </c>
      <c r="I14" s="24"/>
      <c r="J14" s="24"/>
      <c r="K14" s="24"/>
      <c r="L14" s="24">
        <f t="shared" si="1"/>
        <v>38508.69495</v>
      </c>
      <c r="M14" s="23"/>
    </row>
    <row r="15" spans="1:13" s="6" customFormat="1" ht="34.5" customHeight="1">
      <c r="A15" s="3">
        <v>3</v>
      </c>
      <c r="B15" s="4" t="s">
        <v>11</v>
      </c>
      <c r="C15" s="5" t="s">
        <v>30</v>
      </c>
      <c r="D15" s="5">
        <v>1</v>
      </c>
      <c r="E15" s="3">
        <v>5045.69</v>
      </c>
      <c r="F15" s="3">
        <v>4017</v>
      </c>
      <c r="G15" s="3">
        <v>10.5</v>
      </c>
      <c r="H15" s="3">
        <f t="shared" si="0"/>
        <v>529.7974499999999</v>
      </c>
      <c r="I15" s="24"/>
      <c r="J15" s="24"/>
      <c r="K15" s="24"/>
      <c r="L15" s="24">
        <f t="shared" si="1"/>
        <v>4515.89255</v>
      </c>
      <c r="M15" s="23"/>
    </row>
    <row r="16" spans="1:13" s="6" customFormat="1" ht="34.5" customHeight="1">
      <c r="A16" s="3">
        <v>4</v>
      </c>
      <c r="B16" s="7" t="s">
        <v>12</v>
      </c>
      <c r="C16" s="5" t="s">
        <v>30</v>
      </c>
      <c r="D16" s="8">
        <v>5</v>
      </c>
      <c r="E16" s="3">
        <v>14566.84</v>
      </c>
      <c r="F16" s="3">
        <v>4017</v>
      </c>
      <c r="G16" s="3">
        <v>10.5</v>
      </c>
      <c r="H16" s="3">
        <f t="shared" si="0"/>
        <v>1529.5182</v>
      </c>
      <c r="I16" s="24"/>
      <c r="J16" s="24"/>
      <c r="K16" s="24"/>
      <c r="L16" s="24">
        <f t="shared" si="1"/>
        <v>13037.3218</v>
      </c>
      <c r="M16" s="23"/>
    </row>
    <row r="17" spans="1:13" s="6" customFormat="1" ht="34.5" customHeight="1">
      <c r="A17" s="3">
        <v>5</v>
      </c>
      <c r="B17" s="7" t="s">
        <v>13</v>
      </c>
      <c r="C17" s="5" t="s">
        <v>28</v>
      </c>
      <c r="D17" s="8">
        <v>1</v>
      </c>
      <c r="E17" s="3">
        <v>84732.1</v>
      </c>
      <c r="F17" s="3">
        <v>4167</v>
      </c>
      <c r="G17" s="3">
        <v>10</v>
      </c>
      <c r="H17" s="3">
        <f t="shared" si="0"/>
        <v>8473.210000000001</v>
      </c>
      <c r="I17" s="24"/>
      <c r="J17" s="24"/>
      <c r="K17" s="24"/>
      <c r="L17" s="24">
        <f t="shared" si="1"/>
        <v>76258.89</v>
      </c>
      <c r="M17" s="23"/>
    </row>
    <row r="18" spans="1:13" s="6" customFormat="1" ht="34.5" customHeight="1">
      <c r="A18" s="3">
        <v>6</v>
      </c>
      <c r="B18" s="7" t="s">
        <v>14</v>
      </c>
      <c r="C18" s="5" t="s">
        <v>30</v>
      </c>
      <c r="D18" s="8">
        <v>47</v>
      </c>
      <c r="E18" s="3">
        <v>158512.6</v>
      </c>
      <c r="F18" s="3">
        <v>4023</v>
      </c>
      <c r="G18" s="3">
        <v>7.5</v>
      </c>
      <c r="H18" s="3">
        <f t="shared" si="0"/>
        <v>11888.445</v>
      </c>
      <c r="I18" s="24"/>
      <c r="J18" s="24"/>
      <c r="K18" s="24"/>
      <c r="L18" s="24">
        <f t="shared" si="1"/>
        <v>146624.155</v>
      </c>
      <c r="M18" s="23"/>
    </row>
    <row r="19" spans="1:13" s="6" customFormat="1" ht="34.5" customHeight="1">
      <c r="A19" s="3">
        <v>7</v>
      </c>
      <c r="B19" s="7" t="s">
        <v>15</v>
      </c>
      <c r="C19" s="5" t="s">
        <v>30</v>
      </c>
      <c r="D19" s="8">
        <v>2</v>
      </c>
      <c r="E19" s="3">
        <v>9163.88</v>
      </c>
      <c r="F19" s="3">
        <v>4071</v>
      </c>
      <c r="G19" s="3">
        <v>6.4</v>
      </c>
      <c r="H19" s="3">
        <f t="shared" si="0"/>
        <v>586.4883199999999</v>
      </c>
      <c r="I19" s="24"/>
      <c r="J19" s="24"/>
      <c r="K19" s="24"/>
      <c r="L19" s="24">
        <f t="shared" si="1"/>
        <v>8577.391679999999</v>
      </c>
      <c r="M19" s="23"/>
    </row>
    <row r="20" spans="1:13" s="6" customFormat="1" ht="34.5" customHeight="1">
      <c r="A20" s="3">
        <v>8</v>
      </c>
      <c r="B20" s="7" t="s">
        <v>16</v>
      </c>
      <c r="C20" s="5" t="s">
        <v>30</v>
      </c>
      <c r="D20" s="8">
        <v>1</v>
      </c>
      <c r="E20" s="3">
        <v>44899</v>
      </c>
      <c r="F20" s="3">
        <v>4017</v>
      </c>
      <c r="G20" s="3">
        <v>10.5</v>
      </c>
      <c r="H20" s="3">
        <f t="shared" si="0"/>
        <v>4714.3949999999995</v>
      </c>
      <c r="I20" s="24"/>
      <c r="J20" s="24"/>
      <c r="K20" s="24"/>
      <c r="L20" s="24">
        <f t="shared" si="1"/>
        <v>40184.605</v>
      </c>
      <c r="M20" s="23"/>
    </row>
    <row r="21" spans="1:13" s="6" customFormat="1" ht="34.5" customHeight="1">
      <c r="A21" s="3">
        <v>9</v>
      </c>
      <c r="B21" s="7" t="s">
        <v>17</v>
      </c>
      <c r="C21" s="5" t="s">
        <v>30</v>
      </c>
      <c r="D21" s="8">
        <v>1</v>
      </c>
      <c r="E21" s="3">
        <v>23209.74</v>
      </c>
      <c r="F21" s="3">
        <v>4017</v>
      </c>
      <c r="G21" s="3">
        <v>10.5</v>
      </c>
      <c r="H21" s="3">
        <f t="shared" si="0"/>
        <v>2437.0227</v>
      </c>
      <c r="I21" s="24"/>
      <c r="J21" s="24"/>
      <c r="K21" s="24"/>
      <c r="L21" s="24">
        <f t="shared" si="1"/>
        <v>20772.7173</v>
      </c>
      <c r="M21" s="23"/>
    </row>
    <row r="22" spans="1:13" s="6" customFormat="1" ht="34.5" customHeight="1">
      <c r="A22" s="3">
        <v>10</v>
      </c>
      <c r="B22" s="7" t="s">
        <v>18</v>
      </c>
      <c r="C22" s="5" t="s">
        <v>30</v>
      </c>
      <c r="D22" s="8">
        <v>1</v>
      </c>
      <c r="E22" s="3">
        <v>11783.03</v>
      </c>
      <c r="F22" s="3">
        <v>4017</v>
      </c>
      <c r="G22" s="3">
        <v>10.5</v>
      </c>
      <c r="H22" s="3">
        <f t="shared" si="0"/>
        <v>1237.21815</v>
      </c>
      <c r="I22" s="24"/>
      <c r="J22" s="24"/>
      <c r="K22" s="24"/>
      <c r="L22" s="24">
        <f t="shared" si="1"/>
        <v>10545.81185</v>
      </c>
      <c r="M22" s="23"/>
    </row>
    <row r="23" spans="1:13" s="6" customFormat="1" ht="34.5" customHeight="1">
      <c r="A23" s="3">
        <v>11</v>
      </c>
      <c r="B23" s="7" t="s">
        <v>19</v>
      </c>
      <c r="C23" s="5" t="s">
        <v>30</v>
      </c>
      <c r="D23" s="8">
        <v>1</v>
      </c>
      <c r="E23" s="3">
        <v>16866.05</v>
      </c>
      <c r="F23" s="3">
        <v>4017</v>
      </c>
      <c r="G23" s="3">
        <v>10.5</v>
      </c>
      <c r="H23" s="3">
        <f t="shared" si="0"/>
        <v>1770.9352499999998</v>
      </c>
      <c r="I23" s="24"/>
      <c r="J23" s="24"/>
      <c r="K23" s="24"/>
      <c r="L23" s="24">
        <f t="shared" si="1"/>
        <v>15095.114749999999</v>
      </c>
      <c r="M23" s="23"/>
    </row>
    <row r="24" spans="1:13" s="6" customFormat="1" ht="34.5" customHeight="1">
      <c r="A24" s="3">
        <v>12</v>
      </c>
      <c r="B24" s="7" t="s">
        <v>20</v>
      </c>
      <c r="C24" s="5" t="s">
        <v>30</v>
      </c>
      <c r="D24" s="8">
        <v>1</v>
      </c>
      <c r="E24" s="3">
        <v>12636.24</v>
      </c>
      <c r="F24" s="3">
        <v>4017</v>
      </c>
      <c r="G24" s="3">
        <v>10.5</v>
      </c>
      <c r="H24" s="3">
        <f t="shared" si="0"/>
        <v>1326.8052</v>
      </c>
      <c r="I24" s="24"/>
      <c r="J24" s="24"/>
      <c r="K24" s="24"/>
      <c r="L24" s="24">
        <f t="shared" si="1"/>
        <v>11309.434799999999</v>
      </c>
      <c r="M24" s="23"/>
    </row>
    <row r="25" spans="1:13" s="6" customFormat="1" ht="34.5" customHeight="1">
      <c r="A25" s="3">
        <v>13</v>
      </c>
      <c r="B25" s="7" t="s">
        <v>21</v>
      </c>
      <c r="C25" s="5" t="s">
        <v>30</v>
      </c>
      <c r="D25" s="8">
        <v>1</v>
      </c>
      <c r="E25" s="3">
        <v>11466.72</v>
      </c>
      <c r="F25" s="3">
        <v>4017</v>
      </c>
      <c r="G25" s="3">
        <v>10.5</v>
      </c>
      <c r="H25" s="3">
        <f t="shared" si="0"/>
        <v>1204.0056</v>
      </c>
      <c r="I25" s="24"/>
      <c r="J25" s="24"/>
      <c r="K25" s="24"/>
      <c r="L25" s="24">
        <f t="shared" si="1"/>
        <v>10262.714399999999</v>
      </c>
      <c r="M25" s="23"/>
    </row>
    <row r="26" spans="1:13" s="6" customFormat="1" ht="34.5" customHeight="1">
      <c r="A26" s="3">
        <v>14</v>
      </c>
      <c r="B26" s="7" t="s">
        <v>22</v>
      </c>
      <c r="C26" s="5" t="s">
        <v>30</v>
      </c>
      <c r="D26" s="8">
        <v>1</v>
      </c>
      <c r="E26" s="3">
        <v>6211.18</v>
      </c>
      <c r="F26" s="3">
        <v>4017</v>
      </c>
      <c r="G26" s="3">
        <v>10.5</v>
      </c>
      <c r="H26" s="3">
        <f t="shared" si="0"/>
        <v>652.1739</v>
      </c>
      <c r="I26" s="24"/>
      <c r="J26" s="24"/>
      <c r="K26" s="24"/>
      <c r="L26" s="24">
        <f t="shared" si="1"/>
        <v>5559.0061000000005</v>
      </c>
      <c r="M26" s="23"/>
    </row>
    <row r="27" spans="1:13" s="6" customFormat="1" ht="34.5" customHeight="1">
      <c r="A27" s="3">
        <v>15</v>
      </c>
      <c r="B27" s="7" t="s">
        <v>23</v>
      </c>
      <c r="C27" s="5" t="s">
        <v>30</v>
      </c>
      <c r="D27" s="8">
        <v>1</v>
      </c>
      <c r="E27" s="3">
        <v>1144.06</v>
      </c>
      <c r="F27" s="3">
        <v>4180</v>
      </c>
      <c r="G27" s="3">
        <v>10</v>
      </c>
      <c r="H27" s="3">
        <f t="shared" si="0"/>
        <v>114.406</v>
      </c>
      <c r="I27" s="24"/>
      <c r="J27" s="24"/>
      <c r="K27" s="24"/>
      <c r="L27" s="24">
        <f t="shared" si="1"/>
        <v>1029.654</v>
      </c>
      <c r="M27" s="23"/>
    </row>
    <row r="28" spans="1:13" s="6" customFormat="1" ht="34.5" customHeight="1">
      <c r="A28" s="3">
        <v>16</v>
      </c>
      <c r="B28" s="7" t="s">
        <v>24</v>
      </c>
      <c r="C28" s="5" t="s">
        <v>30</v>
      </c>
      <c r="D28" s="8">
        <v>1</v>
      </c>
      <c r="E28" s="3">
        <v>1144.07</v>
      </c>
      <c r="F28" s="3">
        <v>4180</v>
      </c>
      <c r="G28" s="3">
        <v>10</v>
      </c>
      <c r="H28" s="3">
        <f t="shared" si="0"/>
        <v>114.407</v>
      </c>
      <c r="I28" s="24"/>
      <c r="J28" s="24"/>
      <c r="K28" s="24"/>
      <c r="L28" s="24">
        <f t="shared" si="1"/>
        <v>1029.663</v>
      </c>
      <c r="M28" s="23"/>
    </row>
    <row r="29" spans="1:13" s="6" customFormat="1" ht="34.5" customHeight="1">
      <c r="A29" s="3">
        <v>17</v>
      </c>
      <c r="B29" s="7" t="s">
        <v>25</v>
      </c>
      <c r="C29" s="5" t="s">
        <v>30</v>
      </c>
      <c r="D29" s="8">
        <v>1</v>
      </c>
      <c r="E29" s="3">
        <v>2868.67</v>
      </c>
      <c r="F29" s="3">
        <v>4023</v>
      </c>
      <c r="G29" s="3">
        <v>7.5</v>
      </c>
      <c r="H29" s="3">
        <f t="shared" si="0"/>
        <v>215.15025</v>
      </c>
      <c r="I29" s="24"/>
      <c r="J29" s="24"/>
      <c r="K29" s="24"/>
      <c r="L29" s="24">
        <f t="shared" si="1"/>
        <v>2653.51975</v>
      </c>
      <c r="M29" s="23"/>
    </row>
    <row r="30" spans="1:13" s="6" customFormat="1" ht="34.5" customHeight="1">
      <c r="A30" s="3">
        <v>18</v>
      </c>
      <c r="B30" s="7" t="s">
        <v>26</v>
      </c>
      <c r="C30" s="5" t="s">
        <v>30</v>
      </c>
      <c r="D30" s="8">
        <v>1</v>
      </c>
      <c r="E30" s="3">
        <v>974.57</v>
      </c>
      <c r="F30" s="3">
        <v>4023</v>
      </c>
      <c r="G30" s="3">
        <v>7.5</v>
      </c>
      <c r="H30" s="3">
        <f t="shared" si="0"/>
        <v>73.09275</v>
      </c>
      <c r="I30" s="24"/>
      <c r="J30" s="24"/>
      <c r="K30" s="24"/>
      <c r="L30" s="24">
        <f t="shared" si="1"/>
        <v>901.47725</v>
      </c>
      <c r="M30" s="23"/>
    </row>
    <row r="31" spans="1:13" s="6" customFormat="1" ht="34.5" customHeight="1">
      <c r="A31" s="3"/>
      <c r="B31" s="28" t="s">
        <v>95</v>
      </c>
      <c r="C31" s="5"/>
      <c r="D31" s="8"/>
      <c r="E31" s="3"/>
      <c r="F31" s="3"/>
      <c r="G31" s="3"/>
      <c r="H31" s="3"/>
      <c r="I31" s="24"/>
      <c r="J31" s="24"/>
      <c r="K31" s="24"/>
      <c r="L31" s="24"/>
      <c r="M31" s="23"/>
    </row>
    <row r="32" spans="1:13" s="6" customFormat="1" ht="34.5" customHeight="1">
      <c r="A32" s="3">
        <v>1</v>
      </c>
      <c r="B32" s="7" t="s">
        <v>27</v>
      </c>
      <c r="C32" s="5" t="s">
        <v>30</v>
      </c>
      <c r="D32" s="8">
        <v>1</v>
      </c>
      <c r="E32" s="3">
        <v>125.22</v>
      </c>
      <c r="F32" s="3"/>
      <c r="G32" s="3"/>
      <c r="H32" s="3"/>
      <c r="I32" s="24"/>
      <c r="J32" s="24"/>
      <c r="K32" s="24"/>
      <c r="L32" s="24"/>
      <c r="M32" s="24">
        <v>125.22</v>
      </c>
    </row>
    <row r="33" spans="1:13" s="6" customFormat="1" ht="34.5" customHeight="1">
      <c r="A33" s="80"/>
      <c r="B33" s="87" t="s">
        <v>79</v>
      </c>
      <c r="C33" s="87"/>
      <c r="D33" s="89"/>
      <c r="E33" s="83">
        <f>SUM(E6:E32)</f>
        <v>5769961.999999999</v>
      </c>
      <c r="F33" s="83"/>
      <c r="G33" s="83"/>
      <c r="H33" s="83">
        <f>SUM(H6:H32)</f>
        <v>219687.70308000004</v>
      </c>
      <c r="I33" s="46">
        <f>SUM(I6:I32)</f>
        <v>94879.16</v>
      </c>
      <c r="J33" s="46">
        <f>SUM(J6:J32)</f>
        <v>622248.29114</v>
      </c>
      <c r="K33" s="25">
        <f>SUM(K6:K32)</f>
        <v>4354053.6</v>
      </c>
      <c r="L33" s="25">
        <f>SUM(L6:L32)</f>
        <v>478968.02577999997</v>
      </c>
      <c r="M33" s="88">
        <f>SUM(M6:M32)</f>
        <v>125.22</v>
      </c>
    </row>
    <row r="34" spans="1:15" ht="31.5" customHeight="1">
      <c r="A34" s="81"/>
      <c r="B34" s="87"/>
      <c r="C34" s="87"/>
      <c r="D34" s="89"/>
      <c r="E34" s="84"/>
      <c r="F34" s="84"/>
      <c r="G34" s="84"/>
      <c r="H34" s="84"/>
      <c r="I34" s="88">
        <f>I33+J33+K33+L33</f>
        <v>5550149.076919999</v>
      </c>
      <c r="J34" s="88"/>
      <c r="K34" s="88"/>
      <c r="L34" s="88"/>
      <c r="M34" s="88"/>
      <c r="O34" s="27"/>
    </row>
  </sheetData>
  <sheetProtection/>
  <mergeCells count="22">
    <mergeCell ref="A1:M1"/>
    <mergeCell ref="A3:A4"/>
    <mergeCell ref="B3:B4"/>
    <mergeCell ref="C3:C4"/>
    <mergeCell ref="D3:D4"/>
    <mergeCell ref="E3:E4"/>
    <mergeCell ref="F3:F4"/>
    <mergeCell ref="G3:G4"/>
    <mergeCell ref="M3:M4"/>
    <mergeCell ref="M33:M34"/>
    <mergeCell ref="C33:C34"/>
    <mergeCell ref="D33:D34"/>
    <mergeCell ref="E33:E34"/>
    <mergeCell ref="F33:F34"/>
    <mergeCell ref="G33:G34"/>
    <mergeCell ref="A33:A34"/>
    <mergeCell ref="B2:L2"/>
    <mergeCell ref="H3:H4"/>
    <mergeCell ref="H33:H34"/>
    <mergeCell ref="I3:L3"/>
    <mergeCell ref="B33:B34"/>
    <mergeCell ref="I34:L34"/>
  </mergeCells>
  <printOptions/>
  <pageMargins left="0.11811023622047245" right="0.11811023622047245" top="0.9448818897637796" bottom="0.1968503937007874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60" zoomScalePageLayoutView="0" workbookViewId="0" topLeftCell="A1">
      <pane ySplit="1" topLeftCell="A26" activePane="bottomLeft" state="frozen"/>
      <selection pane="topLeft" activeCell="A1" sqref="A1"/>
      <selection pane="bottomLeft" activeCell="S44" sqref="S44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10.421875" style="13" customWidth="1"/>
    <col min="4" max="4" width="10.57421875" style="2" customWidth="1"/>
    <col min="5" max="5" width="17.140625" style="13" customWidth="1"/>
    <col min="6" max="6" width="12.140625" style="13" customWidth="1"/>
    <col min="7" max="7" width="12.00390625" style="13" customWidth="1"/>
    <col min="8" max="8" width="17.00390625" style="21" customWidth="1"/>
    <col min="9" max="9" width="15.421875" style="21" customWidth="1"/>
    <col min="10" max="10" width="14.421875" style="21" customWidth="1"/>
    <col min="11" max="11" width="15.28125" style="21" customWidth="1"/>
    <col min="12" max="12" width="16.28125" style="21" customWidth="1"/>
    <col min="13" max="13" width="15.28125" style="21" customWidth="1"/>
    <col min="14" max="14" width="14.421875" style="21" customWidth="1"/>
    <col min="16" max="16" width="12.7109375" style="0" bestFit="1" customWidth="1"/>
  </cols>
  <sheetData>
    <row r="1" spans="1:15" ht="47.25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7"/>
    </row>
    <row r="2" spans="2:13" ht="39" customHeight="1">
      <c r="B2" s="82" t="s">
        <v>118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s="14" customFormat="1" ht="29.25" customHeight="1">
      <c r="A3" s="61" t="s">
        <v>86</v>
      </c>
      <c r="B3" s="61" t="s">
        <v>85</v>
      </c>
      <c r="C3" s="61" t="s">
        <v>84</v>
      </c>
      <c r="D3" s="61" t="s">
        <v>83</v>
      </c>
      <c r="E3" s="61" t="s">
        <v>82</v>
      </c>
      <c r="F3" s="61" t="s">
        <v>81</v>
      </c>
      <c r="G3" s="61" t="s">
        <v>80</v>
      </c>
      <c r="H3" s="91" t="s">
        <v>111</v>
      </c>
      <c r="I3" s="91" t="s">
        <v>112</v>
      </c>
      <c r="J3" s="85"/>
      <c r="K3" s="85"/>
      <c r="L3" s="85"/>
      <c r="M3" s="86"/>
      <c r="N3" s="91" t="s">
        <v>92</v>
      </c>
    </row>
    <row r="4" spans="1:14" s="14" customFormat="1" ht="30.75" customHeight="1">
      <c r="A4" s="63"/>
      <c r="B4" s="63"/>
      <c r="C4" s="63"/>
      <c r="D4" s="63"/>
      <c r="E4" s="63"/>
      <c r="F4" s="63"/>
      <c r="G4" s="63"/>
      <c r="H4" s="92"/>
      <c r="I4" s="92"/>
      <c r="J4" s="22" t="s">
        <v>108</v>
      </c>
      <c r="K4" s="22" t="s">
        <v>110</v>
      </c>
      <c r="L4" s="22" t="s">
        <v>109</v>
      </c>
      <c r="M4" s="22">
        <v>2122</v>
      </c>
      <c r="N4" s="92"/>
    </row>
    <row r="5" spans="1:14" s="14" customFormat="1" ht="38.25" customHeight="1">
      <c r="A5" s="48"/>
      <c r="B5" s="19" t="s">
        <v>88</v>
      </c>
      <c r="C5" s="48"/>
      <c r="D5" s="48"/>
      <c r="E5" s="48"/>
      <c r="F5" s="48"/>
      <c r="G5" s="48"/>
      <c r="H5" s="22"/>
      <c r="I5" s="22"/>
      <c r="J5" s="22"/>
      <c r="K5" s="22"/>
      <c r="L5" s="22"/>
      <c r="M5" s="22"/>
      <c r="N5" s="22"/>
    </row>
    <row r="6" spans="1:14" s="6" customFormat="1" ht="34.5" customHeight="1">
      <c r="A6" s="3">
        <v>1</v>
      </c>
      <c r="B6" s="4" t="s">
        <v>5</v>
      </c>
      <c r="C6" s="5" t="s">
        <v>29</v>
      </c>
      <c r="D6" s="5">
        <v>54.56</v>
      </c>
      <c r="E6" s="3">
        <v>82065</v>
      </c>
      <c r="F6" s="3">
        <v>1002</v>
      </c>
      <c r="G6" s="3">
        <v>1.7</v>
      </c>
      <c r="H6" s="24">
        <f>E6*G6%</f>
        <v>1395.105</v>
      </c>
      <c r="I6" s="24">
        <f>E6*G6%</f>
        <v>1395.105</v>
      </c>
      <c r="J6" s="24">
        <f>E6-H6-I6</f>
        <v>79274.79000000001</v>
      </c>
      <c r="K6" s="24"/>
      <c r="L6" s="22"/>
      <c r="M6" s="24"/>
      <c r="N6" s="23"/>
    </row>
    <row r="7" spans="1:14" s="6" customFormat="1" ht="34.5" customHeight="1">
      <c r="A7" s="3">
        <v>2</v>
      </c>
      <c r="B7" s="4" t="s">
        <v>6</v>
      </c>
      <c r="C7" s="5" t="s">
        <v>29</v>
      </c>
      <c r="D7" s="5">
        <v>9.61</v>
      </c>
      <c r="E7" s="3">
        <v>14455</v>
      </c>
      <c r="F7" s="3">
        <v>1002</v>
      </c>
      <c r="G7" s="3">
        <v>1.7</v>
      </c>
      <c r="H7" s="24">
        <f aca="true" t="shared" si="0" ref="H7:H30">E7*G7%</f>
        <v>245.735</v>
      </c>
      <c r="I7" s="24">
        <f aca="true" t="shared" si="1" ref="I7:I30">E7*G7%</f>
        <v>245.735</v>
      </c>
      <c r="J7" s="24">
        <f>E7-H7-I7</f>
        <v>13963.529999999999</v>
      </c>
      <c r="K7" s="24"/>
      <c r="L7" s="22"/>
      <c r="M7" s="24"/>
      <c r="N7" s="23"/>
    </row>
    <row r="8" spans="1:14" s="6" customFormat="1" ht="34.5" customHeight="1">
      <c r="A8" s="3">
        <v>3</v>
      </c>
      <c r="B8" s="4" t="s">
        <v>4</v>
      </c>
      <c r="C8" s="5" t="s">
        <v>28</v>
      </c>
      <c r="D8" s="5">
        <v>1</v>
      </c>
      <c r="E8" s="3">
        <v>4465696</v>
      </c>
      <c r="F8" s="3">
        <v>2080</v>
      </c>
      <c r="G8" s="3">
        <v>2.5</v>
      </c>
      <c r="H8" s="24">
        <f t="shared" si="0"/>
        <v>111642.40000000001</v>
      </c>
      <c r="I8" s="24">
        <f t="shared" si="1"/>
        <v>111642.40000000001</v>
      </c>
      <c r="J8" s="23"/>
      <c r="K8" s="23"/>
      <c r="L8" s="24">
        <f>E8-H8-I8</f>
        <v>4242411.199999999</v>
      </c>
      <c r="M8" s="24"/>
      <c r="N8" s="23"/>
    </row>
    <row r="9" spans="1:14" s="6" customFormat="1" ht="34.5" customHeight="1">
      <c r="A9" s="3"/>
      <c r="B9" s="20" t="s">
        <v>89</v>
      </c>
      <c r="C9" s="5"/>
      <c r="D9" s="5"/>
      <c r="E9" s="3"/>
      <c r="F9" s="3"/>
      <c r="G9" s="3"/>
      <c r="H9" s="24"/>
      <c r="I9" s="24"/>
      <c r="J9" s="24"/>
      <c r="K9" s="24"/>
      <c r="L9" s="24"/>
      <c r="M9" s="24"/>
      <c r="N9" s="23"/>
    </row>
    <row r="10" spans="1:14" s="6" customFormat="1" ht="34.5" customHeight="1">
      <c r="A10" s="3">
        <v>1</v>
      </c>
      <c r="B10" s="4" t="s">
        <v>7</v>
      </c>
      <c r="C10" s="5"/>
      <c r="D10" s="5"/>
      <c r="E10" s="3">
        <v>494973</v>
      </c>
      <c r="F10" s="3">
        <v>3000</v>
      </c>
      <c r="G10" s="3">
        <v>3.4</v>
      </c>
      <c r="H10" s="24">
        <f t="shared" si="0"/>
        <v>16829.082000000002</v>
      </c>
      <c r="I10" s="24">
        <f t="shared" si="1"/>
        <v>16829.082000000002</v>
      </c>
      <c r="J10" s="24"/>
      <c r="K10" s="24">
        <f>E10-H10-I10</f>
        <v>461314.836</v>
      </c>
      <c r="L10" s="24"/>
      <c r="M10" s="24"/>
      <c r="N10" s="23"/>
    </row>
    <row r="11" spans="1:14" s="6" customFormat="1" ht="34.5" customHeight="1">
      <c r="A11" s="3">
        <v>2</v>
      </c>
      <c r="B11" s="4" t="s">
        <v>8</v>
      </c>
      <c r="C11" s="5" t="s">
        <v>28</v>
      </c>
      <c r="D11" s="5">
        <v>1</v>
      </c>
      <c r="E11" s="3">
        <v>185224.13</v>
      </c>
      <c r="F11" s="3">
        <v>4144</v>
      </c>
      <c r="G11" s="3">
        <v>22.2</v>
      </c>
      <c r="H11" s="24">
        <f t="shared" si="0"/>
        <v>41119.75686</v>
      </c>
      <c r="I11" s="24">
        <f t="shared" si="1"/>
        <v>41119.75686</v>
      </c>
      <c r="J11" s="24"/>
      <c r="K11" s="24">
        <f>E11-H11-I11</f>
        <v>102984.61628000002</v>
      </c>
      <c r="L11" s="24"/>
      <c r="M11" s="24"/>
      <c r="N11" s="23"/>
    </row>
    <row r="12" spans="1:14" s="6" customFormat="1" ht="34.5" customHeight="1">
      <c r="A12" s="3"/>
      <c r="B12" s="28" t="s">
        <v>90</v>
      </c>
      <c r="C12" s="5"/>
      <c r="D12" s="5"/>
      <c r="E12" s="3"/>
      <c r="F12" s="3"/>
      <c r="G12" s="3"/>
      <c r="H12" s="24"/>
      <c r="I12" s="24"/>
      <c r="J12" s="24"/>
      <c r="K12" s="24"/>
      <c r="L12" s="24"/>
      <c r="M12" s="24"/>
      <c r="N12" s="24"/>
    </row>
    <row r="13" spans="1:30" s="6" customFormat="1" ht="34.5" customHeight="1">
      <c r="A13" s="3">
        <v>1</v>
      </c>
      <c r="B13" s="4" t="s">
        <v>9</v>
      </c>
      <c r="C13" s="5" t="s">
        <v>30</v>
      </c>
      <c r="D13" s="5">
        <v>3</v>
      </c>
      <c r="E13" s="3">
        <v>81013.44</v>
      </c>
      <c r="F13" s="3">
        <v>4125</v>
      </c>
      <c r="G13" s="3">
        <v>11</v>
      </c>
      <c r="H13" s="24">
        <f t="shared" si="0"/>
        <v>8911.4784</v>
      </c>
      <c r="I13" s="24">
        <f t="shared" si="1"/>
        <v>8911.4784</v>
      </c>
      <c r="J13" s="24"/>
      <c r="K13" s="24"/>
      <c r="L13" s="24"/>
      <c r="M13" s="24">
        <f>E13-H13-I13</f>
        <v>63190.48320000001</v>
      </c>
      <c r="N13" s="23"/>
      <c r="AC13" s="16"/>
      <c r="AD13" s="16"/>
    </row>
    <row r="14" spans="1:14" s="6" customFormat="1" ht="34.5" customHeight="1">
      <c r="A14" s="3">
        <v>2</v>
      </c>
      <c r="B14" s="4" t="s">
        <v>10</v>
      </c>
      <c r="C14" s="5" t="s">
        <v>28</v>
      </c>
      <c r="D14" s="5">
        <v>1</v>
      </c>
      <c r="E14" s="3">
        <v>41185.77</v>
      </c>
      <c r="F14" s="3">
        <v>4219</v>
      </c>
      <c r="G14" s="3">
        <v>6.5</v>
      </c>
      <c r="H14" s="24">
        <f t="shared" si="0"/>
        <v>2677.07505</v>
      </c>
      <c r="I14" s="24">
        <f t="shared" si="1"/>
        <v>2677.07505</v>
      </c>
      <c r="J14" s="24"/>
      <c r="K14" s="24"/>
      <c r="L14" s="24"/>
      <c r="M14" s="24">
        <f aca="true" t="shared" si="2" ref="M14:M30">E14-H14-I14</f>
        <v>35831.6199</v>
      </c>
      <c r="N14" s="23"/>
    </row>
    <row r="15" spans="1:14" s="6" customFormat="1" ht="34.5" customHeight="1">
      <c r="A15" s="3">
        <v>3</v>
      </c>
      <c r="B15" s="4" t="s">
        <v>11</v>
      </c>
      <c r="C15" s="5" t="s">
        <v>30</v>
      </c>
      <c r="D15" s="5">
        <v>1</v>
      </c>
      <c r="E15" s="3">
        <v>5045.69</v>
      </c>
      <c r="F15" s="3">
        <v>4017</v>
      </c>
      <c r="G15" s="3">
        <v>10.5</v>
      </c>
      <c r="H15" s="24">
        <f t="shared" si="0"/>
        <v>529.7974499999999</v>
      </c>
      <c r="I15" s="24">
        <f t="shared" si="1"/>
        <v>529.7974499999999</v>
      </c>
      <c r="J15" s="24"/>
      <c r="K15" s="24"/>
      <c r="L15" s="24"/>
      <c r="M15" s="24">
        <f t="shared" si="2"/>
        <v>3986.0950999999995</v>
      </c>
      <c r="N15" s="23"/>
    </row>
    <row r="16" spans="1:14" s="6" customFormat="1" ht="34.5" customHeight="1">
      <c r="A16" s="3">
        <v>4</v>
      </c>
      <c r="B16" s="7" t="s">
        <v>12</v>
      </c>
      <c r="C16" s="5" t="s">
        <v>30</v>
      </c>
      <c r="D16" s="8">
        <v>5</v>
      </c>
      <c r="E16" s="3">
        <v>14566.84</v>
      </c>
      <c r="F16" s="3">
        <v>4017</v>
      </c>
      <c r="G16" s="3">
        <v>10.5</v>
      </c>
      <c r="H16" s="24">
        <f t="shared" si="0"/>
        <v>1529.5182</v>
      </c>
      <c r="I16" s="24">
        <f t="shared" si="1"/>
        <v>1529.5182</v>
      </c>
      <c r="J16" s="24"/>
      <c r="K16" s="24"/>
      <c r="L16" s="24"/>
      <c r="M16" s="24">
        <f t="shared" si="2"/>
        <v>11507.8036</v>
      </c>
      <c r="N16" s="23"/>
    </row>
    <row r="17" spans="1:14" s="6" customFormat="1" ht="34.5" customHeight="1">
      <c r="A17" s="3">
        <v>5</v>
      </c>
      <c r="B17" s="7" t="s">
        <v>13</v>
      </c>
      <c r="C17" s="5" t="s">
        <v>28</v>
      </c>
      <c r="D17" s="8">
        <v>1</v>
      </c>
      <c r="E17" s="3">
        <v>84732.1</v>
      </c>
      <c r="F17" s="3">
        <v>4167</v>
      </c>
      <c r="G17" s="3">
        <v>10</v>
      </c>
      <c r="H17" s="24">
        <f t="shared" si="0"/>
        <v>8473.210000000001</v>
      </c>
      <c r="I17" s="24">
        <f t="shared" si="1"/>
        <v>8473.210000000001</v>
      </c>
      <c r="J17" s="24"/>
      <c r="K17" s="24"/>
      <c r="L17" s="24"/>
      <c r="M17" s="24">
        <f t="shared" si="2"/>
        <v>67785.68</v>
      </c>
      <c r="N17" s="23"/>
    </row>
    <row r="18" spans="1:14" s="6" customFormat="1" ht="34.5" customHeight="1">
      <c r="A18" s="3">
        <v>6</v>
      </c>
      <c r="B18" s="7" t="s">
        <v>14</v>
      </c>
      <c r="C18" s="5" t="s">
        <v>30</v>
      </c>
      <c r="D18" s="8">
        <v>47</v>
      </c>
      <c r="E18" s="3">
        <v>158512.6</v>
      </c>
      <c r="F18" s="3">
        <v>4023</v>
      </c>
      <c r="G18" s="3">
        <v>7.5</v>
      </c>
      <c r="H18" s="24">
        <f t="shared" si="0"/>
        <v>11888.445</v>
      </c>
      <c r="I18" s="24">
        <f t="shared" si="1"/>
        <v>11888.445</v>
      </c>
      <c r="J18" s="24"/>
      <c r="K18" s="24"/>
      <c r="L18" s="24"/>
      <c r="M18" s="24">
        <f t="shared" si="2"/>
        <v>134735.71</v>
      </c>
      <c r="N18" s="23"/>
    </row>
    <row r="19" spans="1:14" s="6" customFormat="1" ht="34.5" customHeight="1">
      <c r="A19" s="3">
        <v>7</v>
      </c>
      <c r="B19" s="7" t="s">
        <v>15</v>
      </c>
      <c r="C19" s="5" t="s">
        <v>30</v>
      </c>
      <c r="D19" s="8">
        <v>2</v>
      </c>
      <c r="E19" s="3">
        <v>9163.88</v>
      </c>
      <c r="F19" s="3">
        <v>4071</v>
      </c>
      <c r="G19" s="3">
        <v>6.4</v>
      </c>
      <c r="H19" s="24">
        <f t="shared" si="0"/>
        <v>586.4883199999999</v>
      </c>
      <c r="I19" s="24">
        <f t="shared" si="1"/>
        <v>586.4883199999999</v>
      </c>
      <c r="J19" s="24"/>
      <c r="K19" s="24"/>
      <c r="L19" s="24"/>
      <c r="M19" s="24">
        <f t="shared" si="2"/>
        <v>7990.903359999998</v>
      </c>
      <c r="N19" s="23"/>
    </row>
    <row r="20" spans="1:14" s="6" customFormat="1" ht="34.5" customHeight="1">
      <c r="A20" s="3">
        <v>8</v>
      </c>
      <c r="B20" s="7" t="s">
        <v>16</v>
      </c>
      <c r="C20" s="5" t="s">
        <v>30</v>
      </c>
      <c r="D20" s="8">
        <v>1</v>
      </c>
      <c r="E20" s="3">
        <v>44899</v>
      </c>
      <c r="F20" s="3">
        <v>4017</v>
      </c>
      <c r="G20" s="3">
        <v>10.5</v>
      </c>
      <c r="H20" s="24">
        <f t="shared" si="0"/>
        <v>4714.3949999999995</v>
      </c>
      <c r="I20" s="24">
        <f t="shared" si="1"/>
        <v>4714.3949999999995</v>
      </c>
      <c r="J20" s="24"/>
      <c r="K20" s="24"/>
      <c r="L20" s="24"/>
      <c r="M20" s="24">
        <f t="shared" si="2"/>
        <v>35470.21000000001</v>
      </c>
      <c r="N20" s="23"/>
    </row>
    <row r="21" spans="1:14" s="6" customFormat="1" ht="34.5" customHeight="1">
      <c r="A21" s="3">
        <v>9</v>
      </c>
      <c r="B21" s="7" t="s">
        <v>17</v>
      </c>
      <c r="C21" s="5" t="s">
        <v>30</v>
      </c>
      <c r="D21" s="8">
        <v>1</v>
      </c>
      <c r="E21" s="3">
        <v>23209.74</v>
      </c>
      <c r="F21" s="3">
        <v>4017</v>
      </c>
      <c r="G21" s="3">
        <v>10.5</v>
      </c>
      <c r="H21" s="24">
        <f t="shared" si="0"/>
        <v>2437.0227</v>
      </c>
      <c r="I21" s="24">
        <f t="shared" si="1"/>
        <v>2437.0227</v>
      </c>
      <c r="J21" s="24"/>
      <c r="K21" s="24"/>
      <c r="L21" s="24"/>
      <c r="M21" s="24">
        <f t="shared" si="2"/>
        <v>18335.6946</v>
      </c>
      <c r="N21" s="23"/>
    </row>
    <row r="22" spans="1:14" s="6" customFormat="1" ht="34.5" customHeight="1">
      <c r="A22" s="3">
        <v>10</v>
      </c>
      <c r="B22" s="7" t="s">
        <v>18</v>
      </c>
      <c r="C22" s="5" t="s">
        <v>30</v>
      </c>
      <c r="D22" s="8">
        <v>1</v>
      </c>
      <c r="E22" s="3">
        <v>11783.03</v>
      </c>
      <c r="F22" s="3">
        <v>4017</v>
      </c>
      <c r="G22" s="3">
        <v>10.5</v>
      </c>
      <c r="H22" s="24">
        <f t="shared" si="0"/>
        <v>1237.21815</v>
      </c>
      <c r="I22" s="24">
        <f t="shared" si="1"/>
        <v>1237.21815</v>
      </c>
      <c r="J22" s="24"/>
      <c r="K22" s="24"/>
      <c r="L22" s="24"/>
      <c r="M22" s="24">
        <f t="shared" si="2"/>
        <v>9308.5937</v>
      </c>
      <c r="N22" s="23"/>
    </row>
    <row r="23" spans="1:14" s="6" customFormat="1" ht="34.5" customHeight="1">
      <c r="A23" s="3">
        <v>11</v>
      </c>
      <c r="B23" s="7" t="s">
        <v>19</v>
      </c>
      <c r="C23" s="5" t="s">
        <v>30</v>
      </c>
      <c r="D23" s="8">
        <v>1</v>
      </c>
      <c r="E23" s="3">
        <v>16866.05</v>
      </c>
      <c r="F23" s="3">
        <v>4017</v>
      </c>
      <c r="G23" s="3">
        <v>10.5</v>
      </c>
      <c r="H23" s="24">
        <f t="shared" si="0"/>
        <v>1770.9352499999998</v>
      </c>
      <c r="I23" s="24">
        <f t="shared" si="1"/>
        <v>1770.9352499999998</v>
      </c>
      <c r="J23" s="24"/>
      <c r="K23" s="24"/>
      <c r="L23" s="24"/>
      <c r="M23" s="24">
        <f t="shared" si="2"/>
        <v>13324.179499999998</v>
      </c>
      <c r="N23" s="23"/>
    </row>
    <row r="24" spans="1:14" s="6" customFormat="1" ht="34.5" customHeight="1">
      <c r="A24" s="3">
        <v>12</v>
      </c>
      <c r="B24" s="7" t="s">
        <v>20</v>
      </c>
      <c r="C24" s="5" t="s">
        <v>30</v>
      </c>
      <c r="D24" s="8">
        <v>1</v>
      </c>
      <c r="E24" s="3">
        <v>12636.24</v>
      </c>
      <c r="F24" s="3">
        <v>4017</v>
      </c>
      <c r="G24" s="3">
        <v>10.5</v>
      </c>
      <c r="H24" s="24">
        <f t="shared" si="0"/>
        <v>1326.8052</v>
      </c>
      <c r="I24" s="24">
        <f t="shared" si="1"/>
        <v>1326.8052</v>
      </c>
      <c r="J24" s="24"/>
      <c r="K24" s="24"/>
      <c r="L24" s="24"/>
      <c r="M24" s="24">
        <f t="shared" si="2"/>
        <v>9982.629599999998</v>
      </c>
      <c r="N24" s="23"/>
    </row>
    <row r="25" spans="1:14" s="6" customFormat="1" ht="34.5" customHeight="1">
      <c r="A25" s="3">
        <v>13</v>
      </c>
      <c r="B25" s="7" t="s">
        <v>21</v>
      </c>
      <c r="C25" s="5" t="s">
        <v>30</v>
      </c>
      <c r="D25" s="8">
        <v>1</v>
      </c>
      <c r="E25" s="3">
        <v>11466.72</v>
      </c>
      <c r="F25" s="3">
        <v>4017</v>
      </c>
      <c r="G25" s="3">
        <v>10.5</v>
      </c>
      <c r="H25" s="24">
        <f t="shared" si="0"/>
        <v>1204.0056</v>
      </c>
      <c r="I25" s="24">
        <f t="shared" si="1"/>
        <v>1204.0056</v>
      </c>
      <c r="J25" s="24"/>
      <c r="K25" s="24"/>
      <c r="L25" s="24"/>
      <c r="M25" s="24">
        <f t="shared" si="2"/>
        <v>9058.708799999999</v>
      </c>
      <c r="N25" s="23"/>
    </row>
    <row r="26" spans="1:14" s="6" customFormat="1" ht="34.5" customHeight="1">
      <c r="A26" s="3">
        <v>14</v>
      </c>
      <c r="B26" s="7" t="s">
        <v>22</v>
      </c>
      <c r="C26" s="5" t="s">
        <v>30</v>
      </c>
      <c r="D26" s="8">
        <v>1</v>
      </c>
      <c r="E26" s="3">
        <v>6211.18</v>
      </c>
      <c r="F26" s="3">
        <v>4017</v>
      </c>
      <c r="G26" s="3">
        <v>10.5</v>
      </c>
      <c r="H26" s="24">
        <f t="shared" si="0"/>
        <v>652.1739</v>
      </c>
      <c r="I26" s="24">
        <f t="shared" si="1"/>
        <v>652.1739</v>
      </c>
      <c r="J26" s="24"/>
      <c r="K26" s="24"/>
      <c r="L26" s="24"/>
      <c r="M26" s="24">
        <f t="shared" si="2"/>
        <v>4906.832200000001</v>
      </c>
      <c r="N26" s="23"/>
    </row>
    <row r="27" spans="1:14" s="6" customFormat="1" ht="34.5" customHeight="1">
      <c r="A27" s="3">
        <v>15</v>
      </c>
      <c r="B27" s="7" t="s">
        <v>23</v>
      </c>
      <c r="C27" s="5" t="s">
        <v>30</v>
      </c>
      <c r="D27" s="8">
        <v>1</v>
      </c>
      <c r="E27" s="3">
        <v>1144.06</v>
      </c>
      <c r="F27" s="3">
        <v>4180</v>
      </c>
      <c r="G27" s="3">
        <v>10</v>
      </c>
      <c r="H27" s="24">
        <f t="shared" si="0"/>
        <v>114.406</v>
      </c>
      <c r="I27" s="24">
        <f t="shared" si="1"/>
        <v>114.406</v>
      </c>
      <c r="J27" s="24"/>
      <c r="K27" s="24"/>
      <c r="L27" s="24"/>
      <c r="M27" s="24">
        <f t="shared" si="2"/>
        <v>915.248</v>
      </c>
      <c r="N27" s="23"/>
    </row>
    <row r="28" spans="1:14" s="6" customFormat="1" ht="34.5" customHeight="1">
      <c r="A28" s="3">
        <v>16</v>
      </c>
      <c r="B28" s="7" t="s">
        <v>24</v>
      </c>
      <c r="C28" s="5" t="s">
        <v>30</v>
      </c>
      <c r="D28" s="8">
        <v>1</v>
      </c>
      <c r="E28" s="3">
        <v>1144.07</v>
      </c>
      <c r="F28" s="3">
        <v>4180</v>
      </c>
      <c r="G28" s="3">
        <v>10</v>
      </c>
      <c r="H28" s="24">
        <f t="shared" si="0"/>
        <v>114.407</v>
      </c>
      <c r="I28" s="24">
        <f t="shared" si="1"/>
        <v>114.407</v>
      </c>
      <c r="J28" s="24"/>
      <c r="K28" s="24"/>
      <c r="L28" s="24"/>
      <c r="M28" s="24">
        <f t="shared" si="2"/>
        <v>915.256</v>
      </c>
      <c r="N28" s="23"/>
    </row>
    <row r="29" spans="1:14" s="6" customFormat="1" ht="34.5" customHeight="1">
      <c r="A29" s="3">
        <v>17</v>
      </c>
      <c r="B29" s="7" t="s">
        <v>25</v>
      </c>
      <c r="C29" s="5" t="s">
        <v>30</v>
      </c>
      <c r="D29" s="8">
        <v>1</v>
      </c>
      <c r="E29" s="3">
        <v>2868.67</v>
      </c>
      <c r="F29" s="3">
        <v>4023</v>
      </c>
      <c r="G29" s="3">
        <v>7.5</v>
      </c>
      <c r="H29" s="24">
        <f t="shared" si="0"/>
        <v>215.15025</v>
      </c>
      <c r="I29" s="24">
        <f t="shared" si="1"/>
        <v>215.15025</v>
      </c>
      <c r="J29" s="24"/>
      <c r="K29" s="24"/>
      <c r="L29" s="24"/>
      <c r="M29" s="24">
        <f t="shared" si="2"/>
        <v>2438.3695</v>
      </c>
      <c r="N29" s="23"/>
    </row>
    <row r="30" spans="1:14" s="6" customFormat="1" ht="34.5" customHeight="1">
      <c r="A30" s="3">
        <v>18</v>
      </c>
      <c r="B30" s="7" t="s">
        <v>26</v>
      </c>
      <c r="C30" s="5" t="s">
        <v>30</v>
      </c>
      <c r="D30" s="8">
        <v>1</v>
      </c>
      <c r="E30" s="3">
        <v>974.57</v>
      </c>
      <c r="F30" s="3">
        <v>4023</v>
      </c>
      <c r="G30" s="3">
        <v>7.5</v>
      </c>
      <c r="H30" s="24">
        <f t="shared" si="0"/>
        <v>73.09275</v>
      </c>
      <c r="I30" s="24">
        <f t="shared" si="1"/>
        <v>73.09275</v>
      </c>
      <c r="J30" s="24"/>
      <c r="K30" s="24"/>
      <c r="L30" s="24"/>
      <c r="M30" s="24">
        <f t="shared" si="2"/>
        <v>828.3845</v>
      </c>
      <c r="N30" s="23"/>
    </row>
    <row r="31" spans="1:14" s="6" customFormat="1" ht="34.5" customHeight="1">
      <c r="A31" s="3"/>
      <c r="B31" s="28" t="s">
        <v>95</v>
      </c>
      <c r="C31" s="5"/>
      <c r="D31" s="8"/>
      <c r="E31" s="3"/>
      <c r="F31" s="3"/>
      <c r="G31" s="3"/>
      <c r="H31" s="24"/>
      <c r="I31" s="24"/>
      <c r="J31" s="24"/>
      <c r="K31" s="24"/>
      <c r="L31" s="24"/>
      <c r="M31" s="24"/>
      <c r="N31" s="23"/>
    </row>
    <row r="32" spans="1:14" s="6" customFormat="1" ht="34.5" customHeight="1">
      <c r="A32" s="3">
        <v>1</v>
      </c>
      <c r="B32" s="7" t="s">
        <v>27</v>
      </c>
      <c r="C32" s="5" t="s">
        <v>30</v>
      </c>
      <c r="D32" s="8">
        <v>1</v>
      </c>
      <c r="E32" s="3">
        <v>125.22</v>
      </c>
      <c r="F32" s="3"/>
      <c r="G32" s="3"/>
      <c r="H32" s="24"/>
      <c r="I32" s="24"/>
      <c r="J32" s="24"/>
      <c r="K32" s="24"/>
      <c r="L32" s="24"/>
      <c r="M32" s="24"/>
      <c r="N32" s="24">
        <v>125.22</v>
      </c>
    </row>
    <row r="33" spans="1:14" s="6" customFormat="1" ht="34.5" customHeight="1">
      <c r="A33" s="80"/>
      <c r="B33" s="87" t="s">
        <v>79</v>
      </c>
      <c r="C33" s="87"/>
      <c r="D33" s="89"/>
      <c r="E33" s="83">
        <f>SUM(E6:E32)</f>
        <v>5769961.999999999</v>
      </c>
      <c r="F33" s="83"/>
      <c r="G33" s="83"/>
      <c r="H33" s="93">
        <f>SUM(H6:H32)</f>
        <v>219687.70308000004</v>
      </c>
      <c r="I33" s="93">
        <f>SUM(I6:I32)</f>
        <v>219687.70308000004</v>
      </c>
      <c r="J33" s="49">
        <f>SUM(J6:J32)</f>
        <v>93238.32</v>
      </c>
      <c r="K33" s="49">
        <f>SUM(K6:K32)</f>
        <v>564299.4522800001</v>
      </c>
      <c r="L33" s="49">
        <f>SUM(L6:L32)</f>
        <v>4242411.199999999</v>
      </c>
      <c r="M33" s="49">
        <f>SUM(M6:M32)</f>
        <v>430512.40156</v>
      </c>
      <c r="N33" s="88">
        <f>SUM(N6:N32)</f>
        <v>125.22</v>
      </c>
    </row>
    <row r="34" spans="1:16" ht="31.5" customHeight="1">
      <c r="A34" s="81"/>
      <c r="B34" s="87"/>
      <c r="C34" s="87"/>
      <c r="D34" s="89"/>
      <c r="E34" s="84"/>
      <c r="F34" s="84"/>
      <c r="G34" s="84"/>
      <c r="H34" s="94"/>
      <c r="I34" s="94"/>
      <c r="J34" s="88">
        <f>J33+K33+L33+M33</f>
        <v>5330461.37384</v>
      </c>
      <c r="K34" s="88"/>
      <c r="L34" s="88"/>
      <c r="M34" s="88"/>
      <c r="N34" s="88"/>
      <c r="P34" s="27"/>
    </row>
  </sheetData>
  <sheetProtection/>
  <mergeCells count="24">
    <mergeCell ref="A1:N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3:N34"/>
    <mergeCell ref="N3:N4"/>
    <mergeCell ref="A33:A34"/>
    <mergeCell ref="B33:B34"/>
    <mergeCell ref="C33:C34"/>
    <mergeCell ref="D33:D34"/>
    <mergeCell ref="E33:E34"/>
    <mergeCell ref="F33:F34"/>
    <mergeCell ref="G33:G34"/>
    <mergeCell ref="H33:H34"/>
    <mergeCell ref="J34:M34"/>
    <mergeCell ref="I33:I34"/>
  </mergeCells>
  <printOptions/>
  <pageMargins left="0.11811023622047245" right="0.11811023622047245" top="0.9448818897637796" bottom="0.1968503937007874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2020-08-19T18:19:54Z</dcterms:modified>
  <cp:category/>
  <cp:version/>
  <cp:contentType/>
  <cp:contentStatus/>
</cp:coreProperties>
</file>