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4\"/>
    </mc:Choice>
  </mc:AlternateContent>
  <bookViews>
    <workbookView xWindow="0" yWindow="0" windowWidth="28800" windowHeight="11700"/>
  </bookViews>
  <sheets>
    <sheet name="0400" sheetId="34" r:id="rId1"/>
    <sheet name="0401" sheetId="3" r:id="rId2"/>
    <sheet name="ინდიკატორი 0401 " sheetId="35" r:id="rId3"/>
    <sheet name="040101" sheetId="26" r:id="rId4"/>
    <sheet name="ინდიკატორი 040101" sheetId="27" r:id="rId5"/>
    <sheet name="ხარჯთაღრიცხვა" sheetId="36" r:id="rId6"/>
  </sheets>
  <externalReferences>
    <externalReference r:id="rId7"/>
    <externalReference r:id="rId8"/>
  </externalReferences>
  <definedNames>
    <definedName name="_xlnm._FilterDatabase" localSheetId="5" hidden="1">ხარჯთაღრიცხვა!$A$3:$G$233</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0">'0400'!$A$1:$F$14</definedName>
    <definedName name="_xlnm.Print_Area" localSheetId="5">ხარჯთაღრიცხვა!$A$2:$G$233</definedName>
    <definedName name="_xlnm.Print_Titles" localSheetId="5">ხარჯთაღრიცხვა!#REF!</definedName>
    <definedName name="Z_B166EF19_E706_4F3D_8E0C_5B5B993D948D_.wvu.FilterData" localSheetId="5" hidden="1">ხარჯთაღრიცხვა!$A$4:$C$233</definedName>
    <definedName name="Z_B166EF19_E706_4F3D_8E0C_5B5B993D948D_.wvu.PrintArea" localSheetId="5" hidden="1">ხარჯთაღრიცხვა!$A$4:$C$233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3" i="34" l="1"/>
  <c r="E13" i="34"/>
  <c r="D13" i="34"/>
  <c r="C13" i="34"/>
  <c r="F12" i="34"/>
  <c r="E12" i="34"/>
  <c r="D12" i="34"/>
  <c r="C12" i="34"/>
  <c r="F10" i="34" l="1"/>
  <c r="E10" i="34"/>
  <c r="D10" i="34"/>
  <c r="C10" i="34"/>
  <c r="F9" i="34"/>
  <c r="E9" i="34"/>
  <c r="D9" i="34"/>
  <c r="C9" i="34"/>
  <c r="F8" i="34"/>
  <c r="E8" i="34"/>
  <c r="D8" i="34"/>
  <c r="C8" i="34"/>
  <c r="D183" i="36" l="1"/>
  <c r="D182" i="36" s="1"/>
  <c r="D181" i="36" s="1"/>
  <c r="D160" i="36"/>
  <c r="D153" i="36"/>
  <c r="D140" i="36"/>
  <c r="D118" i="36"/>
  <c r="D115" i="36" s="1"/>
  <c r="D112" i="36"/>
  <c r="D105" i="36" s="1"/>
  <c r="D102" i="36"/>
  <c r="D95" i="36" s="1"/>
  <c r="D86" i="36"/>
  <c r="D71" i="36"/>
  <c r="D63" i="36"/>
  <c r="D49" i="36"/>
  <c r="D39" i="36"/>
  <c r="D27" i="36"/>
  <c r="D20" i="36"/>
  <c r="D9" i="36"/>
  <c r="D8" i="36" s="1"/>
  <c r="D7" i="36" s="1"/>
  <c r="D23" i="36" l="1"/>
  <c r="D18" i="36" s="1"/>
  <c r="D6" i="36" s="1"/>
  <c r="D152" i="36"/>
  <c r="D139" i="36"/>
  <c r="D138" i="36" s="1"/>
  <c r="D4" i="36" l="1"/>
  <c r="F18" i="26" l="1"/>
  <c r="C6" i="34" l="1"/>
  <c r="B13" i="3" l="1"/>
  <c r="F7" i="34" l="1"/>
  <c r="E7" i="34"/>
  <c r="D7" i="34"/>
  <c r="D11" i="34" l="1"/>
  <c r="E11" i="34"/>
  <c r="F11" i="34"/>
  <c r="C11" i="34"/>
  <c r="C7" i="34" l="1"/>
  <c r="D6" i="34" l="1"/>
  <c r="E6" i="34"/>
  <c r="F6" i="34"/>
  <c r="D5" i="34" l="1"/>
  <c r="E5" i="34"/>
  <c r="F5" i="34"/>
  <c r="C5" i="34"/>
  <c r="F19" i="26" l="1"/>
  <c r="F14" i="3" l="1"/>
  <c r="C14" i="3"/>
  <c r="D14" i="3"/>
  <c r="E14" i="3"/>
  <c r="D4" i="34"/>
  <c r="D14" i="34" s="1"/>
  <c r="F4" i="34"/>
  <c r="F14" i="34" s="1"/>
  <c r="E4" i="34"/>
  <c r="E14" i="34" s="1"/>
  <c r="C4" i="34"/>
  <c r="C14" i="34" s="1"/>
  <c r="B12" i="3" l="1"/>
  <c r="B14" i="3" s="1"/>
</calcChain>
</file>

<file path=xl/sharedStrings.xml><?xml version="1.0" encoding="utf-8"?>
<sst xmlns="http://schemas.openxmlformats.org/spreadsheetml/2006/main" count="407" uniqueCount="335">
  <si>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</si>
  <si>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</si>
  <si>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</si>
  <si>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</si>
  <si>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</si>
  <si>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</si>
  <si>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</si>
  <si>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</si>
  <si>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</si>
  <si>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</si>
  <si>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</si>
  <si>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</si>
  <si>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</si>
  <si>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</si>
  <si>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</si>
  <si>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</si>
  <si>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</si>
  <si>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2025  წელი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</si>
  <si>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</si>
  <si>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</si>
  <si>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</si>
  <si>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</si>
  <si>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</si>
  <si>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</si>
  <si>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</si>
  <si>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</si>
  <si>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</si>
  <si>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</si>
  <si>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</si>
  <si>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</si>
  <si>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</si>
  <si>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</si>
  <si>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</si>
  <si>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</si>
  <si>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</si>
  <si>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</si>
  <si>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</si>
  <si>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</si>
  <si>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</si>
  <si>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</si>
  <si>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</si>
  <si>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</si>
  <si>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</si>
  <si>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</si>
  <si>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</si>
  <si>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</si>
  <si>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</si>
  <si>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0401</t>
  </si>
  <si>
    <t>სკოლამდელი განათლების ინფრასტრუქტურის განვითარება (040102)</t>
  </si>
  <si>
    <t>ა(ა)იპ სკოლამდელი აღზრდის ცენტრი (040101)</t>
  </si>
  <si>
    <t xml:space="preserve">ა(ა)იპ სკოლამდელი აღზრდის ცენტრი </t>
  </si>
  <si>
    <t>040101</t>
  </si>
  <si>
    <t>განათლება</t>
  </si>
  <si>
    <t>სკოლამდელი განათლება</t>
  </si>
  <si>
    <t>ა(ა)ი.პ. ოზურგეთის მუნიციპალიტეტის სკოლამდელი აღზრდის ცენტრი</t>
  </si>
  <si>
    <t>პრიორიტეტების ფარგლებში განსახორციელებელი პროგრამები და ქვეპროგრამები</t>
  </si>
  <si>
    <t>პრიორიტეტის დასახელება</t>
  </si>
  <si>
    <t>პროგრამული კოდი</t>
  </si>
  <si>
    <t>სულ  პრიორიტეტის დაფინანსება</t>
  </si>
  <si>
    <t>ჯამი</t>
  </si>
  <si>
    <t>ა(ა)იპ სკოლამდელი აღზრდის ცენტრი</t>
  </si>
  <si>
    <t>04 01</t>
  </si>
  <si>
    <t>04 01 01</t>
  </si>
  <si>
    <t>04 01 02</t>
  </si>
  <si>
    <t>04 02</t>
  </si>
  <si>
    <t>ზოგადი განათლების ხელშეწყობა</t>
  </si>
  <si>
    <t>04 02 01</t>
  </si>
  <si>
    <t>04 02 02</t>
  </si>
  <si>
    <t>სკოლამდელი განათლების ინფრასტრუქტურის განვითარება</t>
  </si>
  <si>
    <t xml:space="preserve">გენდერული თანასწორობის ხელშეწყობა </t>
  </si>
  <si>
    <t>მუნიციპალიტეტში უზრუნველყოფილია სტანდარტების შესაბამისი სკოლამდელი აღზრდის ხელმისაწვდომობა</t>
  </si>
  <si>
    <t>დასახლებული ერთეულების რაოდენობა, სადაც ფუნქციონირებს საბავშვო ბაღი</t>
  </si>
  <si>
    <t xml:space="preserve">მუნიციპალიტეტში სკოლამდელი აღზრდის სერვისით მოსარგებლე აღსაზრდელთა წილი 6 წლამდე ბავშვთა საერთო რაოდენობაში </t>
  </si>
  <si>
    <t>სკოლამდელი აღზრდის მომსახურების მიწოდების ხარჯები ერთ აღსაზრდელზე</t>
  </si>
  <si>
    <t xml:space="preserve">აღმზრდელთა რაოდენობა ბავშვების საერთო რაოდენობასთან მიმართებით  </t>
  </si>
  <si>
    <t>სტანდარტის შესაბამისი მზაობის მქონე 3-4 წლის ბავშვების რაოდენობა</t>
  </si>
  <si>
    <t>სტანდარტის შესაბამისი მზაობის მქონე 5-6 წლის ბავშვების (სასკოლო) რაოდენობა</t>
  </si>
  <si>
    <t>გადამზადებული პედაგოგების რაოდენობა</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</si>
  <si>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</si>
  <si>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</si>
  <si>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</si>
  <si>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მუნიციპალიტეტში უზრუნველყოფილია სტანდარტების შესაბამისი სკოლამდელი აღზრდის თანაბარი ხელმისაწვდომობა</t>
  </si>
  <si>
    <t>გაეროს მდგრადი განვითარების მიზანი (SDG), რომლის მიღწევასაც ემსახურება ქვეპროგრამა</t>
  </si>
  <si>
    <t xml:space="preserve">სკოლამდელი აღზრდის დაწესებულებებში შექმნილია ბავშვების განვითარებაზე ორიენტირებული, სტანდარტების შესაბამისი  სააღმზრდელო გარემო და უზრუნველყოფილია ბავშვთა ადრეული განვითარება და სასკოლო მზაობა  </t>
  </si>
  <si>
    <t>სრულად რეაბილიტირებული საბავშვო ბაღების წილი საბავშვო ბაღების საერთო რაოდენობაში</t>
  </si>
  <si>
    <t>დასახლება</t>
  </si>
  <si>
    <t>ბავშვი</t>
  </si>
  <si>
    <t>ლარი</t>
  </si>
  <si>
    <t>%</t>
  </si>
  <si>
    <t>სკოლამდელი აღზრდის ცენტრი</t>
  </si>
  <si>
    <t>სტატისტიკური</t>
  </si>
  <si>
    <t>ფორს-მაჟორი</t>
  </si>
  <si>
    <t>სკოლამდელი აღზრდის შენობების ნაკლებობა</t>
  </si>
  <si>
    <t>პანდემია, საგანგებო მდგომარეობა</t>
  </si>
  <si>
    <t>არასაკმარისი ფინანსური რსურსი</t>
  </si>
  <si>
    <t>სკოლამდელი აზრდის ცენტრი</t>
  </si>
  <si>
    <t>პანდემია</t>
  </si>
  <si>
    <t>საბავშვო ბაღებში სწავლების ხარისხის  და  აღმზრდელების კვალიფიკაციის ამაღლება  განათლების სამინისტროს მიერ შემუშავებული და მთავრობის სხვადასხვა დადგენილებით დამტკიცებული სტანდარტების შესაბამისად</t>
  </si>
  <si>
    <t>04 03</t>
  </si>
  <si>
    <t>04 03 01</t>
  </si>
  <si>
    <t>04 03 02</t>
  </si>
  <si>
    <t>ბიჭი 52%; გოგო 48%</t>
  </si>
  <si>
    <t>ქალი</t>
  </si>
  <si>
    <t>განათლების, კულტურის, სპორტისა და ახალგაზრდობის  სამსახური, ა(ა)ი.პ. ოზურგეთის მუნიციპალიტეტის სკოლამდელი აღზრდის ცენტრი</t>
  </si>
  <si>
    <t>2026  წელი</t>
  </si>
  <si>
    <t>2026 წელი</t>
  </si>
  <si>
    <t>04 02 03</t>
  </si>
  <si>
    <t>პროგრამის/ქვეპროგრამის/ღონისძიების ხარჯთაღიცხვა     ფორმა N4</t>
  </si>
  <si>
    <t>ორგ.კოდი</t>
  </si>
  <si>
    <t>2018 წლის ფაქტიური ხარჯი</t>
  </si>
  <si>
    <t>2023 წლის მოსალოდნელიხარჯი</t>
  </si>
  <si>
    <t>2024 წლის პროგნოზი</t>
  </si>
  <si>
    <t>2025 წლის პროგნოზი</t>
  </si>
  <si>
    <t>2026 წლის პროგნოზი</t>
  </si>
  <si>
    <t>სულ ჯამი</t>
  </si>
  <si>
    <t>მომუშავეთა რიცხოვნობა</t>
  </si>
  <si>
    <t>ხარჯები</t>
  </si>
  <si>
    <t>შრომის ანაზღაურება</t>
  </si>
  <si>
    <t>ხელფასი</t>
  </si>
  <si>
    <t>ხელფასები ფულადი ფორმით</t>
  </si>
  <si>
    <t>თანამდებობრივი სარგო</t>
  </si>
  <si>
    <t>წოდებრივი სარგო</t>
  </si>
  <si>
    <t>პრემია</t>
  </si>
  <si>
    <t>დანამატი</t>
  </si>
  <si>
    <t>ჰონორარი</t>
  </si>
  <si>
    <t>კომპენსაცია</t>
  </si>
  <si>
    <t>ხელფასები სასაქონლო ფორმით</t>
  </si>
  <si>
    <t>სოციალური შენატანები</t>
  </si>
  <si>
    <t>საქონელი და მომსახურება</t>
  </si>
  <si>
    <t>შტატგარეშე მომუშავეთა ანაზღაურება</t>
  </si>
  <si>
    <t>მივლინებები</t>
  </si>
  <si>
    <t>მივლინება ქვეყნის შიგნით</t>
  </si>
  <si>
    <t>მივლინება ქვეყნის გარეთ</t>
  </si>
  <si>
    <t>ოფისის ხარჯები</t>
  </si>
  <si>
    <t>საკანცელარიო, საწერ-სახაზავი ქაღალდის, საბუღალტრო ბლანკების, ბიულეტინების, საკანცელარიო წიგნების და სხვა ანალოგიური მასალების შეძენა</t>
  </si>
  <si>
    <t>კომპიუტერული პროგრამების შეძენის და განახლების ხარჯი</t>
  </si>
  <si>
    <t>ნორმატიული აქტების, საცნობარო და სპეციალური ლიტერატურის,  ჟურნალ-გაზეთის შეძენა და ყველა სახის საგამომცემლო-სასტამბო (არაძირითადი საქმიანობის) ხარჯები</t>
  </si>
  <si>
    <t>მცირეფასიანი საოფისე ტექტნიკის შეძენა და დამონტაჟების ხარჯი</t>
  </si>
  <si>
    <t>ტელევიზორი</t>
  </si>
  <si>
    <t>მაცივარი</t>
  </si>
  <si>
    <t>კომპიუტერული ტექნიკა</t>
  </si>
  <si>
    <t>ასლგადამღები</t>
  </si>
  <si>
    <t>კარტრიჯების შეძენა და დატუმბვა</t>
  </si>
  <si>
    <t>ფოტო-ვიდეო-აუდიო აპარატურა</t>
  </si>
  <si>
    <t>მობილური ტელეფონი</t>
  </si>
  <si>
    <t>ტელეფონის და ფაქსის აპარატი</t>
  </si>
  <si>
    <t>მუსიკალური ინსტრუმენტი</t>
  </si>
  <si>
    <t>გამათბობელი და გამაგრილებელი ტექნიკა</t>
  </si>
  <si>
    <t xml:space="preserve">სხვა მცირეფასიანი საოფისე ტექნიკის შეძენასა და დამონტაჟებასთან დაკავშირებული ხარჯი </t>
  </si>
  <si>
    <t>საოფისე ინვენტარის შეძენა და დამონტაჟების ხარჯი</t>
  </si>
  <si>
    <t>საოფისე ავეჯი</t>
  </si>
  <si>
    <t>რბილი ავეჯი</t>
  </si>
  <si>
    <t xml:space="preserve">სხვა საოფისე მცირეფასიანი ინვენტარის შეძენასა და დამონტაჟებასთან დაკავშირებული ხარჯი </t>
  </si>
  <si>
    <t>ოფისისათვის სანიტარული საგნებისა და საჭირო მასალების შეძენის ხარჯი</t>
  </si>
  <si>
    <t xml:space="preserve">   რეცხვის, ქიმწმენდის და სანიტარული საგნების შეძენი ხარჯი </t>
  </si>
  <si>
    <t xml:space="preserve">შენობა-ნაგებობის და მათი მიმდებარე ტერიტორიის მიმდინარე რემონტის ხარჯი </t>
  </si>
  <si>
    <t xml:space="preserve">საოფისე ტექნიკის, ინვენტარის, მანქანა-დანადგარების მოვლა-შენახვის, ექსპლუატაციისა და მიმდინარე რემონტის ხარჯი </t>
  </si>
  <si>
    <t xml:space="preserve">კავშირგაბმულობის ხარჯი </t>
  </si>
  <si>
    <t>საფოსტო მომსახურების ხარჯი</t>
  </si>
  <si>
    <t xml:space="preserve">კომუნალური ხარჯი </t>
  </si>
  <si>
    <t>ელექტროენერგიის ხარჯი</t>
  </si>
  <si>
    <t>წყლის ხარჯი</t>
  </si>
  <si>
    <t>ბუნებრივი და თხევადი არის ხარჯი</t>
  </si>
  <si>
    <t>კანალიზაციისა და ასინილიზაციის ხარჯი</t>
  </si>
  <si>
    <t xml:space="preserve">გათბობისა და გათბობის მიზნით სხვა საწვავისა და ნედლეულის შეძენის ხარჯი </t>
  </si>
  <si>
    <t xml:space="preserve">შენობა-ნაგებობის და მათი მიმდებარე ტერიტორიების მოვლა/დასუფთავების ხარჯი </t>
  </si>
  <si>
    <t xml:space="preserve">სამსახურებრივ მოვალეობასთან დაკავშირებული ბინით სარგებლობის კომუნალური ხარჯი </t>
  </si>
  <si>
    <t>სამსახურებრივი ცხოველების მოვლა-შენახვასთან და აღკაზმულობასთან დაკავშირებული ხარჯი</t>
  </si>
  <si>
    <t xml:space="preserve">ოფისის ხარჯი რომელიც არ არის კლასიფიცირებული </t>
  </si>
  <si>
    <t xml:space="preserve">წარმომადგენლობითი ხარჯები </t>
  </si>
  <si>
    <t xml:space="preserve">კვების ხარჯები </t>
  </si>
  <si>
    <t xml:space="preserve">სამედიცინო ხარჯები </t>
  </si>
  <si>
    <t xml:space="preserve">რბილი ინვენტარის, უნიფორმის შეძენის და პირად ჰიგიენასთან დაკავშირებული ხარჯები </t>
  </si>
  <si>
    <t xml:space="preserve">ტრანსპორტის, ტექნიკისა და იარაღის ექსპლოატაციისა და მოვლა-შენახვის ხარჯები </t>
  </si>
  <si>
    <t xml:space="preserve">      საწვავ/საპოხი მასალების შეძენის ხარჯი</t>
  </si>
  <si>
    <t xml:space="preserve">მიმდინარე რემონტის ხარჯი </t>
  </si>
  <si>
    <t>ექსპლუატაციის, მოვლა-შენახვის და სათადარიგო ნაწილების შეძენის ხარჯი</t>
  </si>
  <si>
    <t xml:space="preserve">ტრანსპორტის დაქირავების (გადაზიდვა-გადაყვანის) ხარჯი </t>
  </si>
  <si>
    <t xml:space="preserve">მცირეფასიანი ინსტრუმენტებისა და ხელსაწყოების შეძენა შენახვის ხარჯი </t>
  </si>
  <si>
    <t xml:space="preserve">ტრანსპორტის, ტექნიკისა და იარაღის ექსპლოატაციის და მოვლა-შენახვის არაკლასიფიცირებული ხარჯები </t>
  </si>
  <si>
    <t xml:space="preserve">სამხედრო ტექნიკისა და ტყვია-წამლის შეძენის ხარჯი </t>
  </si>
  <si>
    <t>სხვა დანარჩენი საქონელი და მომსახურება</t>
  </si>
  <si>
    <t xml:space="preserve">ბანკის მომსახურების ხარჯი </t>
  </si>
  <si>
    <t xml:space="preserve">დიპლომატიური დაწესებულების შენახვისა და ატაშატის ხარჯი </t>
  </si>
  <si>
    <t xml:space="preserve">ექსპერტიზის და შემოწმების ხარჯი </t>
  </si>
  <si>
    <t xml:space="preserve">კადრების მომზადება-გადამზადებასთან, კვალიფიკაციის ამაღლებასა და სტაჟირებასთან დაკავშირებული ხარჯი </t>
  </si>
  <si>
    <t xml:space="preserve">რეკლამის ხარჯი </t>
  </si>
  <si>
    <t xml:space="preserve">სესიების, კონფერენციების, ყრილობების, სემინარების და სხვა სამუშაო შეხვედრების ორგანიზების ხარჯი </t>
  </si>
  <si>
    <t xml:space="preserve">საკონსულტაციო, სანოტარო, თარჯიმნის და თარგმნის მომსახურების ხარჯი </t>
  </si>
  <si>
    <t xml:space="preserve">აუდიტორული მომსახურების ხარჯი </t>
  </si>
  <si>
    <t xml:space="preserve">საარქივო მომსახურების ხარჯი </t>
  </si>
  <si>
    <t xml:space="preserve">შენობა-ნაგებობის დაცვის ხარჯი </t>
  </si>
  <si>
    <t xml:space="preserve">ბინის ქირა </t>
  </si>
  <si>
    <t>კულტურული, სპორტული, საგანმანათლებლო, საგამოფენო ღონისძიებების და მაუწყებლობის ხარჯები</t>
  </si>
  <si>
    <t xml:space="preserve">სხვა დანარჩენ საქონელსა და მომსახურებაზე გაწეული დანარჩენი ხარჯი </t>
  </si>
  <si>
    <t>ძირითადი კაპიტალის მომსახურება</t>
  </si>
  <si>
    <t>პროცენტი</t>
  </si>
  <si>
    <t xml:space="preserve">საგარეო ვალდებულებებზე </t>
  </si>
  <si>
    <t xml:space="preserve">ორმხრივ კრედიტორებზე </t>
  </si>
  <si>
    <t xml:space="preserve">მრავალმხრივ კრედიტორებზე </t>
  </si>
  <si>
    <t xml:space="preserve">კომერციულ ორგანიზაციებზე </t>
  </si>
  <si>
    <t xml:space="preserve">სხვა საგარეო ვალდებულებებზე </t>
  </si>
  <si>
    <t xml:space="preserve">საშინაო ერთეულებზე გარდა სახელმწიფო ერთეულებისა </t>
  </si>
  <si>
    <t xml:space="preserve">სახელმწიფო ერთეულებიდან აღებულ საშინაო ვალდებულებებზე </t>
  </si>
  <si>
    <t>სუბსიდიები</t>
  </si>
  <si>
    <t>გრანტები</t>
  </si>
  <si>
    <t xml:space="preserve">გრანტები უცხო სახელმწიფოთა მთავრობებს </t>
  </si>
  <si>
    <t xml:space="preserve">მიმდინარე </t>
  </si>
  <si>
    <t>კაპიტალური</t>
  </si>
  <si>
    <t xml:space="preserve">გრანტები საერთაშორისო ორგანიზაციებს </t>
  </si>
  <si>
    <t xml:space="preserve">გრანტები სხვა დონის სახელმწიფო ერთეულებს </t>
  </si>
  <si>
    <t>სოციალური უზრუნველყოფა</t>
  </si>
  <si>
    <t xml:space="preserve">სოციალური დაზღვევა </t>
  </si>
  <si>
    <t xml:space="preserve">ფულადი ფორმით </t>
  </si>
  <si>
    <t xml:space="preserve">სასაქონლო ფორმით </t>
  </si>
  <si>
    <t xml:space="preserve">სოციალური დახმარება </t>
  </si>
  <si>
    <t xml:space="preserve">დამქირავებლის მიერ გაწეული სოციალური დახმარება </t>
  </si>
  <si>
    <t>სხვა ხარჯები</t>
  </si>
  <si>
    <t xml:space="preserve">ქონებასთან დაკავშირებული ხარჯები, გარდა პროცენტისა </t>
  </si>
  <si>
    <t xml:space="preserve">სხვადასხვა ხარჯები </t>
  </si>
  <si>
    <t xml:space="preserve">სხვადასხვა მიმდინარე ხარჯები </t>
  </si>
  <si>
    <t xml:space="preserve">სასამართლოებისა და სხვა კვაზი-სასამართლო ორგანოების გადაწყვეტილებით დაკისრებული სააღსრულებლო ხარჯი </t>
  </si>
  <si>
    <t xml:space="preserve">შენობების დაზღვევის ხარჯი </t>
  </si>
  <si>
    <t xml:space="preserve">დანადგარების დაზღვევის ხარჯი </t>
  </si>
  <si>
    <t xml:space="preserve">სატრანსპორტო საშუალებების დაზღვევის ხარჯი </t>
  </si>
  <si>
    <t xml:space="preserve">პერსონალის დაზღვევის ხარჯი </t>
  </si>
  <si>
    <t xml:space="preserve">დაზღვევის სხვა ხარჯები </t>
  </si>
  <si>
    <t xml:space="preserve">მოსწავლეთა ვაუჩერების ხარჯი </t>
  </si>
  <si>
    <t xml:space="preserve">სახელმწიფო სასწავლო გრანტების ხარჯი </t>
  </si>
  <si>
    <t xml:space="preserve">სახელმწიფო სასწავლო სტიპენდიების ხარჯი </t>
  </si>
  <si>
    <t xml:space="preserve">პრეზიდენტის სახელობის გრანტების ხარჯი </t>
  </si>
  <si>
    <t xml:space="preserve">პრეზიდენტის სახელობის სტიპენდიების ხარჯი </t>
  </si>
  <si>
    <t xml:space="preserve">პრეზიდენტის სახელობის სამეცნიერო გრანტების ხარჯი </t>
  </si>
  <si>
    <t xml:space="preserve">სხვა სახელობის სტიპენდიებისა და გრანტების ხარჯი </t>
  </si>
  <si>
    <t xml:space="preserve">სტიქიური უბედურებების შედეგად მიყენებული ზიანის ხარჯი </t>
  </si>
  <si>
    <t xml:space="preserve">გადასახადები (გარდა საშემოსავლო და საქონლის ღირებულებაში აღრიცხული დღგ-ისა და საბაჟო მოსაკრებლისა) </t>
  </si>
  <si>
    <t xml:space="preserve">მოსაკრებლები </t>
  </si>
  <si>
    <t xml:space="preserve">საკომისიოები </t>
  </si>
  <si>
    <t xml:space="preserve">სხვადასხვა მიმდინარე ხარჯების სხვა დანარჩენი მიმდინარე ხარჯი </t>
  </si>
  <si>
    <t>სხვადასხვა კაპიტალური ხარჯები</t>
  </si>
  <si>
    <t>არაფინანსური აქტივების ზრდა</t>
  </si>
  <si>
    <t xml:space="preserve">ძირითადი აქტივები </t>
  </si>
  <si>
    <t xml:space="preserve">შენობა-ნაგებობები </t>
  </si>
  <si>
    <t xml:space="preserve">საცხოვრებელი შენობები </t>
  </si>
  <si>
    <t xml:space="preserve">არასაცხოვრებელი შენობები </t>
  </si>
  <si>
    <t xml:space="preserve">საგზაო მაგისტრალები </t>
  </si>
  <si>
    <t xml:space="preserve">ქუჩები </t>
  </si>
  <si>
    <t xml:space="preserve">გზები </t>
  </si>
  <si>
    <t xml:space="preserve">ხიდები </t>
  </si>
  <si>
    <t xml:space="preserve">გვირაბები </t>
  </si>
  <si>
    <t xml:space="preserve">საკანალიზაციო და წყლის მომარაგების სისტემები </t>
  </si>
  <si>
    <t xml:space="preserve">ელექტრო გადაცემი ხაზები </t>
  </si>
  <si>
    <t xml:space="preserve">მილსადენები </t>
  </si>
  <si>
    <t xml:space="preserve">სხვა შენობა-ნაგებობები </t>
  </si>
  <si>
    <t xml:space="preserve">მანქანა დანადგარები და ინვენტარი </t>
  </si>
  <si>
    <t xml:space="preserve">სატრანსპორტო საშუალებები </t>
  </si>
  <si>
    <t xml:space="preserve">სატვირთო ავტომობილი </t>
  </si>
  <si>
    <t xml:space="preserve">მაღალი გამავლობის მსუბუქი ავტომობილი </t>
  </si>
  <si>
    <t>მსუბუქი ავტომობილი</t>
  </si>
  <si>
    <t xml:space="preserve">ტრაქტორები, კომბაინები და სხვა სასოფლო-სამეურნეო ტექნიკა </t>
  </si>
  <si>
    <t xml:space="preserve">ბულდოზერები და სხვა დანარჩენი სპეციალური ტექნიკა </t>
  </si>
  <si>
    <t xml:space="preserve">სხვა სატრანსპორტო საშუალებები </t>
  </si>
  <si>
    <t xml:space="preserve">სხვა მანქანა-დანადგარები და ინვენტარის შეძენა </t>
  </si>
  <si>
    <t>ტელევიზორის შეძენა</t>
  </si>
  <si>
    <t xml:space="preserve">მაცივრის შეძენა </t>
  </si>
  <si>
    <t xml:space="preserve">კომპიუტერის შეძენა </t>
  </si>
  <si>
    <t xml:space="preserve">მობილური ტელეფონის შეძენა </t>
  </si>
  <si>
    <t>პრინტერის, სკანერის და ასლგადამღების შეძენა</t>
  </si>
  <si>
    <t xml:space="preserve">უწყვეტი კვების წყაროს შეძენა </t>
  </si>
  <si>
    <t xml:space="preserve">ხმის ჩამწერი აპარატურის შეძენა </t>
  </si>
  <si>
    <t xml:space="preserve">ფოტოაპარატის შეძენა </t>
  </si>
  <si>
    <t xml:space="preserve">ვიდეო-აუდიო აპარატურის შეძენა </t>
  </si>
  <si>
    <t xml:space="preserve">ტელეფონის, ფაქსის აპარატის შეძენა </t>
  </si>
  <si>
    <t xml:space="preserve">მუსიკალური ინსტრუმენტის შეძენა </t>
  </si>
  <si>
    <t xml:space="preserve">სამედიცინო აპარატურის და ხელსაწყოების შეძენა </t>
  </si>
  <si>
    <t xml:space="preserve">ოპტიკური ხელსაწყოს შეძენა </t>
  </si>
  <si>
    <t xml:space="preserve">ავეჯის შეძენა </t>
  </si>
  <si>
    <t xml:space="preserve">რბილი ავეჯის შეძენა </t>
  </si>
  <si>
    <t xml:space="preserve">მაჯის და სხვა ტიპის საათის შეძენა </t>
  </si>
  <si>
    <t xml:space="preserve">სპორტული საქონელის შეძენა </t>
  </si>
  <si>
    <t xml:space="preserve">       ნახატის, ქანდაკების, ხელოვნების სხვა ნიმუშების, ანტიკვარიატის და    ძვირადღირებული კოლექციების შეძენა </t>
  </si>
  <si>
    <t xml:space="preserve">კოსტიუმების შეძენა </t>
  </si>
  <si>
    <t xml:space="preserve">სხვა მანქანა-დანადგარები და ინვენტარის შეძენა რომელიც არ არის კლასიფიცირებული </t>
  </si>
  <si>
    <t xml:space="preserve">სხვა ძირითადი აქტივები </t>
  </si>
  <si>
    <t xml:space="preserve">კულტივურებული აქტივები </t>
  </si>
  <si>
    <t xml:space="preserve">არამატერიალური ძირითადი აქტივები </t>
  </si>
  <si>
    <t xml:space="preserve">ლიცენზიები </t>
  </si>
  <si>
    <t xml:space="preserve">სხვა არამატერიალური ძირითადი აქტივები </t>
  </si>
  <si>
    <t xml:space="preserve">მატერიალური მარაგები </t>
  </si>
  <si>
    <t xml:space="preserve">სტრატეგიული მარაგები </t>
  </si>
  <si>
    <t xml:space="preserve">სხვა მატერიალური მარაგები </t>
  </si>
  <si>
    <t xml:space="preserve">ნედლეული და მასალები </t>
  </si>
  <si>
    <t xml:space="preserve">დაუმთავრებელი წარმოება </t>
  </si>
  <si>
    <t xml:space="preserve">მზა პროდუქცია </t>
  </si>
  <si>
    <t xml:space="preserve">შემდგომი რეალიზაციისათვის შეძენილი საქონელი </t>
  </si>
  <si>
    <t xml:space="preserve">ფასეულობები </t>
  </si>
  <si>
    <t xml:space="preserve">არაწარმოებული აქტივები  </t>
  </si>
  <si>
    <t xml:space="preserve">მიწა </t>
  </si>
  <si>
    <t xml:space="preserve">წიაღისეული </t>
  </si>
  <si>
    <t xml:space="preserve">სხვა ბუნებრივი აქტივები </t>
  </si>
  <si>
    <t xml:space="preserve">რადიოსიხშირული სპექტრით სარგებლობის ლიცენზია </t>
  </si>
  <si>
    <t xml:space="preserve">სხვა დანარჩენი ბუნებრივი აქტივები </t>
  </si>
  <si>
    <t xml:space="preserve">არაწარმოებული არამატერიალური აქტივები </t>
  </si>
  <si>
    <t xml:space="preserve">ფინანსური აქტივების ზრდა </t>
  </si>
  <si>
    <t xml:space="preserve">საშინაო </t>
  </si>
  <si>
    <t xml:space="preserve">ფასიანი ქაღალდები, გარდა აქციებისა </t>
  </si>
  <si>
    <t xml:space="preserve">სესხები </t>
  </si>
  <si>
    <t xml:space="preserve">აქციები და სხვა კაპიტალი </t>
  </si>
  <si>
    <t xml:space="preserve">სადაზღვევო ტექნიკური რეზერვები </t>
  </si>
  <si>
    <t xml:space="preserve">წარმოებული ფინანსური ინსტრუმენტები </t>
  </si>
  <si>
    <t xml:space="preserve">სხვა დებიტორული დავალიანებები </t>
  </si>
  <si>
    <t xml:space="preserve">საგარეო </t>
  </si>
  <si>
    <t xml:space="preserve">დაზღვევის ტექნიკური რეზერვები  </t>
  </si>
  <si>
    <t xml:space="preserve">მონეტარული ოქრო და ნასესხობის სპეციალური უფლება </t>
  </si>
  <si>
    <t xml:space="preserve">ვალდებულებების კლება </t>
  </si>
  <si>
    <t xml:space="preserve">ვალუტა და დეპოზიტები  </t>
  </si>
  <si>
    <t>ფასიანი ქაღალდები, გარდა აქციებისა</t>
  </si>
  <si>
    <t xml:space="preserve">აქციები და სხვა კაპიტალი (მხოლოდ სახელმწიფო საწარმოები და ორგანიზაციები) </t>
  </si>
  <si>
    <t xml:space="preserve">სხვა კრედიტორული დავალიანებები </t>
  </si>
  <si>
    <t xml:space="preserve">დაზღვევის ტექნიკური რეზერვები </t>
  </si>
  <si>
    <t>2027  წელი</t>
  </si>
  <si>
    <t xml:space="preserve">ა(ა)იპ  ოზურგეთის მუნიციპალიტეტის სკოლამდელი აღზრდის ცენტრი ემსახურება 45 საბავშვო ბაღს,რომელთა შორის ქალაქ ოზურგეთში განთავსებულია 8 საბავშვო ბაღი ,ხოლო მუნიციპალიტეტის თემებში 37 საბავშვო ბაღი.ბავშვთა რაოდენობა სულ შეადგინს 2010 აღსაზრდელს, რომელთა შორის 745 არის ქალაქის ბაღებში და 1265 სოფლების ბაღებში.აღნიშნული ბავშვთა კონტინგენტიდან 1166 არის გოგო და 844 ბიჭი. სულ სკოლამდელ დაწესებულებებში დასაქმებულია 843  თანამშრომელი, მათ შორის 87 მამაკაცი და 756 ქალი.   ეფექტიანი ფუნქციონირების უზრუნველსაყოფად იგეგმება: სკოლამდელი აღზრდის სფეროში  მართვის პოლიტიკის განხორციელება, სტანდარტების შესაბამისი  სააღმზრდელო პროგრამა/მეთოდოლოგის დახვეწა, საქართველოს მთავრობის დადგენილებით განსაზღვრული სტანდარტების შესაბამისი კვებით უზრუნველყოფა, აღსაზრდელთა უსაფრთხოების მიზნით ბაგა-ბაღების ინფრასტრუქტურის(ეზო, შენობა, ინვენტარი და სხვა) განვითარება. ბაგა-ბაღების პერსონალის  შრომითი პირობების გაუმჯობესება და მათი კვალიფიკაციის ამაღლება. </t>
  </si>
  <si>
    <t xml:space="preserve">სკოლამდელი აღზრდისა და განათლების დაწესებულებებში ხარისხიანი სააღმზრდელო და საგანმანათლებლო პროცესისათვის ხელშეწყობა; საბავშვო ბაღებში სწავლების ხარისხის  და  აღმზრდელების კვალიფიკაციის ამაღლება  განათლების სამინისტროს მიერ შემუშავებული და მთავრობის სხვადასხვა დადგენილებით დამტკიცებული სტანდარტების შესაბამისად.  </t>
  </si>
  <si>
    <t>მიზანი 1 -სიღარიბის ყველა ფორმის აღმოფხვრა;
მიზანი 4 - ინკლუზიური და თანასწორი განათლების უზრუნველყოფა და უწყვეტი სწავლის შესაძლებლობის შექმნა ყველასათვის.</t>
  </si>
  <si>
    <t>განათლების ხელმისაწვდომობის გაზრდა და გენდერული თანასწორობის ხელშეწყობა</t>
  </si>
  <si>
    <t>საჯარო და სამრევლო სკოლების ინფრასტრუქტურული და კაპიტალური პროექტები</t>
  </si>
  <si>
    <t>წარმატებული კურსდამთავრებულებისა და მათი სკოლების დაჯილდოება</t>
  </si>
  <si>
    <t>საგანმანათლებლო და შემეცნებითი პროექტების მხარდაჭერა</t>
  </si>
  <si>
    <t xml:space="preserve"> განათლების ხელშეწყობა</t>
  </si>
  <si>
    <t>2025-2028 წწ.</t>
  </si>
  <si>
    <t>2027 წელი</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</si>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</sst>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_-* #,##0.00_р_._-;\-* #,##0.00_р_._-;_-* &quot;-&quot;??_р_._-;_-@_-"/>
    <numFmt numFmtId="165" formatCode="_-* #,##0.0_р_._-;\-* #,##0.0_р_._-;_-* &quot;-&quot;??_р_._-;_-@_-"/>
    <numFmt numFmtId="166" formatCode="#,##0.0"/>
    <numFmt numFmtId="167" formatCode="#,##0.0\ _G_E_L"/>
    <numFmt numFmtId="168" formatCode="#,##0.000"/>
    <numFmt numFmtId="169" formatCode="_(* #,##0_);_(* \(#,##0\);_(* &quot;-&quot;??_);_(@_)"/>
  </numFmts>
  <fonts count="77">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sz val="9"/>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name val="Sylfaen"/>
      <family val="1"/>
      <charset val="204"/>
    </font>
    <font>
      <sz val="10"/>
      <name val="Calibri"/>
      <family val="2"/>
      <charset val="1"/>
      <scheme val="minor"/>
    </font>
    <font>
      <sz val="9"/>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11"/>
      <color theme="1"/>
      <name val="Calibri"/>
      <family val="2"/>
      <charset val="1"/>
      <scheme val="minor"/>
    </font>
    <font>
      <i/>
      <sz val="12"/>
      <color theme="1"/>
      <name val="Sylfaen"/>
      <family val="1"/>
    </font>
    <font>
      <sz val="10"/>
      <name val="Sylfaen"/>
      <family val="1"/>
      <charset val="1"/>
    </font>
    <font>
      <sz val="11"/>
      <name val="Sylfaen"/>
      <family val="1"/>
      <charset val="1"/>
    </font>
    <font>
      <sz val="10"/>
      <name val="Calibri"/>
      <family val="2"/>
      <scheme val="minor"/>
    </font>
    <font>
      <sz val="10"/>
      <name val="Sylfaen"/>
      <family val="1"/>
    </font>
    <font>
      <sz val="10"/>
      <color rgb="FFFF0000"/>
      <name val="Calibri"/>
      <family val="2"/>
      <scheme val="minor"/>
    </font>
    <font>
      <b/>
      <sz val="10"/>
      <name val="Calibri"/>
      <family val="2"/>
      <scheme val="minor"/>
    </font>
    <font>
      <sz val="10"/>
      <color theme="1"/>
      <name val="Calibri"/>
      <family val="2"/>
      <charset val="1"/>
      <scheme val="minor"/>
    </font>
    <font>
      <sz val="10"/>
      <color theme="1"/>
      <name val="Sylfaen"/>
      <family val="1"/>
      <charset val="204"/>
    </font>
    <font>
      <sz val="10"/>
      <color theme="1"/>
      <name val="Sylfaen"/>
      <family val="1"/>
    </font>
    <font>
      <sz val="10"/>
      <color theme="1"/>
      <name val="Calibri"/>
      <family val="2"/>
      <scheme val="minor"/>
    </font>
    <font>
      <sz val="10"/>
      <name val="Arial Cyr"/>
      <charset val="1"/>
    </font>
    <font>
      <sz val="10"/>
      <name val="Arial"/>
      <family val="2"/>
    </font>
    <font>
      <sz val="9"/>
      <name val="Arial"/>
      <family val="2"/>
    </font>
    <font>
      <sz val="9"/>
      <name val="Sylfaen"/>
      <family val="1"/>
    </font>
    <font>
      <b/>
      <sz val="11"/>
      <name val="Arial"/>
      <family val="2"/>
    </font>
    <font>
      <sz val="14"/>
      <name val="Arial"/>
      <family val="2"/>
      <charset val="204"/>
    </font>
    <font>
      <sz val="10"/>
      <name val="Arial"/>
      <family val="2"/>
      <charset val="204"/>
    </font>
    <font>
      <b/>
      <sz val="8"/>
      <color theme="1"/>
      <name val="Sylfaen"/>
      <family val="1"/>
    </font>
    <font>
      <b/>
      <sz val="11"/>
      <color theme="1"/>
      <name val="Sylfaen"/>
      <family val="1"/>
    </font>
    <font>
      <b/>
      <sz val="9"/>
      <color theme="1"/>
      <name val="Sylfaen"/>
      <family val="1"/>
    </font>
    <font>
      <b/>
      <i/>
      <sz val="9"/>
      <color theme="1"/>
      <name val="Sylfaen"/>
      <family val="1"/>
    </font>
    <font>
      <b/>
      <sz val="10"/>
      <color theme="1"/>
      <name val="Sylfaen"/>
      <family val="1"/>
    </font>
    <font>
      <sz val="9"/>
      <color theme="1"/>
      <name val="Sylfaen"/>
      <family val="1"/>
    </font>
    <font>
      <b/>
      <sz val="9"/>
      <color rgb="FF800080"/>
      <name val="Sylfaen"/>
      <family val="1"/>
    </font>
    <font>
      <b/>
      <sz val="8"/>
      <color indexed="36"/>
      <name val="Sylfaen"/>
      <family val="1"/>
    </font>
    <font>
      <b/>
      <sz val="9"/>
      <color indexed="36"/>
      <name val="Sylfaen"/>
      <family val="1"/>
    </font>
    <font>
      <b/>
      <sz val="9"/>
      <name val="Arial"/>
      <family val="2"/>
    </font>
    <font>
      <b/>
      <sz val="9"/>
      <color rgb="FF008000"/>
      <name val="Sylfaen"/>
      <family val="1"/>
    </font>
    <font>
      <b/>
      <sz val="8"/>
      <color indexed="17"/>
      <name val="Sylfaen"/>
      <family val="1"/>
    </font>
    <font>
      <b/>
      <sz val="9"/>
      <color indexed="17"/>
      <name val="Sylfaen"/>
      <family val="1"/>
    </font>
    <font>
      <b/>
      <sz val="9"/>
      <color rgb="FF000000"/>
      <name val="Sylfaen"/>
      <family val="1"/>
    </font>
    <font>
      <sz val="8"/>
      <name val="Arial"/>
      <family val="2"/>
    </font>
    <font>
      <b/>
      <sz val="9"/>
      <name val="Sylfaen"/>
      <family val="1"/>
    </font>
    <font>
      <b/>
      <sz val="8"/>
      <name val="Sylfaen"/>
      <family val="1"/>
    </font>
    <font>
      <b/>
      <sz val="9"/>
      <color rgb="FFFF0000"/>
      <name val="Sylfaen"/>
      <family val="1"/>
    </font>
    <font>
      <b/>
      <sz val="8"/>
      <color indexed="10"/>
      <name val="Sylfaen"/>
      <family val="1"/>
    </font>
    <font>
      <b/>
      <sz val="9"/>
      <color indexed="10"/>
      <name val="Sylfaen"/>
      <family val="1"/>
    </font>
    <font>
      <b/>
      <sz val="8"/>
      <name val="Calibri"/>
      <family val="2"/>
      <scheme val="minor"/>
    </font>
    <font>
      <sz val="8"/>
      <name val="Calibri"/>
      <family val="2"/>
      <charset val="204"/>
      <scheme val="minor"/>
    </font>
    <font>
      <sz val="8"/>
      <name val="Sylfaen"/>
      <family val="1"/>
    </font>
    <font>
      <i/>
      <sz val="9"/>
      <color rgb="FF000000"/>
      <name val="Sylfaen"/>
      <family val="1"/>
    </font>
    <font>
      <b/>
      <sz val="10"/>
      <color rgb="FF0000FF"/>
      <name val="Sylfaen"/>
      <family val="1"/>
    </font>
    <font>
      <b/>
      <sz val="11"/>
      <color indexed="12"/>
      <name val="Sylfaen"/>
      <family val="1"/>
    </font>
    <font>
      <b/>
      <sz val="8"/>
      <color indexed="12"/>
      <name val="Sylfaen"/>
      <family val="1"/>
    </font>
    <font>
      <b/>
      <sz val="9"/>
      <color theme="8" tint="-0.249977111117893"/>
      <name val="Calibri"/>
      <family val="2"/>
      <charset val="204"/>
      <scheme val="minor"/>
    </font>
    <font>
      <b/>
      <sz val="9"/>
      <color theme="8" tint="-0.249977111117893"/>
      <name val="Sylfaen"/>
      <family val="1"/>
      <charset val="204"/>
    </font>
    <font>
      <sz val="9"/>
      <color theme="1"/>
      <name val="Calibri"/>
      <family val="2"/>
      <charset val="1"/>
      <scheme val="minor"/>
    </font>
    <font>
      <sz val="9"/>
      <name val="Sylfaen"/>
      <family val="1"/>
      <charset val="204"/>
    </font>
    <font>
      <b/>
      <sz val="9"/>
      <color theme="8" tint="-0.249977111117893"/>
      <name val="Calibri"/>
      <family val="2"/>
      <charset val="1"/>
      <scheme val="minor"/>
    </font>
    <font>
      <b/>
      <sz val="8"/>
      <name val="LitNusx"/>
      <family val="2"/>
    </font>
    <font>
      <b/>
      <sz val="11"/>
      <name val="Sylfaen"/>
      <family val="1"/>
    </font>
    <font>
      <b/>
      <i/>
      <sz val="8"/>
      <name val="Sylfaen"/>
      <family val="1"/>
    </font>
    <font>
      <b/>
      <i/>
      <sz val="9"/>
      <name val="Sylfaen"/>
      <family val="1"/>
    </font>
    <font>
      <b/>
      <sz val="10"/>
      <name val="Sylfaen"/>
      <family val="1"/>
    </font>
    <font>
      <b/>
      <sz val="8"/>
      <name val="Sylfaen"/>
      <family val="1"/>
      <charset val="204"/>
    </font>
    <font>
      <i/>
      <sz val="9"/>
      <name val="Sylfaen"/>
      <family val="1"/>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diagonal/>
    </border>
    <border>
      <left style="thin">
        <color indexed="64"/>
      </left>
      <right style="thin">
        <color indexed="64"/>
      </right>
      <top/>
      <bottom style="thin">
        <color theme="0" tint="-0.34998626667073579"/>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2">
    <xf numFmtId="0" fontId="0" fillId="0" borderId="0"/>
    <xf numFmtId="0" fontId="18" fillId="0" borderId="0"/>
    <xf numFmtId="0" fontId="18" fillId="0" borderId="0"/>
    <xf numFmtId="164" fontId="19" fillId="0" borderId="0" applyFont="0" applyFill="0" applyBorder="0" applyAlignment="0" applyProtection="0"/>
    <xf numFmtId="0" fontId="18" fillId="0" borderId="0"/>
    <xf numFmtId="0" fontId="32" fillId="0" borderId="0"/>
    <xf numFmtId="43" fontId="37" fillId="0" borderId="0" applyFont="0" applyFill="0" applyBorder="0" applyAlignment="0" applyProtection="0"/>
    <xf numFmtId="0" fontId="37" fillId="0" borderId="0"/>
    <xf numFmtId="43" fontId="32" fillId="0" borderId="0" applyFont="0" applyFill="0" applyBorder="0" applyAlignment="0" applyProtection="0"/>
    <xf numFmtId="43" fontId="32" fillId="0" borderId="0" applyFont="0" applyFill="0" applyBorder="0" applyAlignment="0" applyProtection="0"/>
    <xf numFmtId="43" fontId="18" fillId="0" borderId="0" applyFont="0" applyFill="0" applyBorder="0" applyAlignment="0" applyProtection="0"/>
    <xf numFmtId="43" fontId="32" fillId="0" borderId="0" applyFont="0" applyFill="0" applyBorder="0" applyAlignment="0" applyProtection="0"/>
  </cellStyleXfs>
  <cellXfs count="281">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6" fillId="0" borderId="1" xfId="0" applyFont="1" applyBorder="1" applyAlignment="1">
      <alignment vertical="center"/>
    </xf>
    <xf numFmtId="0" fontId="6"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center" vertical="center" wrapText="1"/>
    </xf>
    <xf numFmtId="0" fontId="15" fillId="0" borderId="1" xfId="0" applyFont="1" applyBorder="1" applyAlignment="1">
      <alignment horizontal="center" vertical="center"/>
    </xf>
    <xf numFmtId="0" fontId="21" fillId="2" borderId="1" xfId="1" applyFont="1" applyFill="1" applyBorder="1" applyAlignment="1">
      <alignment horizontal="center" vertical="center" wrapText="1"/>
    </xf>
    <xf numFmtId="0" fontId="22" fillId="2" borderId="1" xfId="1" applyFont="1" applyFill="1" applyBorder="1" applyAlignment="1">
      <alignment horizontal="center" vertical="center" wrapText="1"/>
    </xf>
    <xf numFmtId="3" fontId="23" fillId="0" borderId="2" xfId="0" applyNumberFormat="1" applyFont="1" applyBorder="1" applyAlignment="1">
      <alignment horizontal="center" vertical="center"/>
    </xf>
    <xf numFmtId="3" fontId="23" fillId="0" borderId="14" xfId="0" applyNumberFormat="1" applyFont="1" applyBorder="1" applyAlignment="1">
      <alignment horizontal="center" vertical="center"/>
    </xf>
    <xf numFmtId="3" fontId="23" fillId="0" borderId="12" xfId="0" applyNumberFormat="1" applyFont="1" applyBorder="1" applyAlignment="1">
      <alignment horizontal="center" vertical="center"/>
    </xf>
    <xf numFmtId="3" fontId="23" fillId="0" borderId="1" xfId="0" applyNumberFormat="1" applyFont="1" applyBorder="1" applyAlignment="1">
      <alignment horizontal="center" vertical="center"/>
    </xf>
    <xf numFmtId="3" fontId="0" fillId="0" borderId="0" xfId="0" applyNumberFormat="1"/>
    <xf numFmtId="3" fontId="0" fillId="0" borderId="1" xfId="0" applyNumberFormat="1" applyBorder="1" applyAlignment="1">
      <alignment horizontal="center" vertical="center"/>
    </xf>
    <xf numFmtId="164" fontId="25" fillId="0" borderId="1" xfId="3" applyFont="1" applyFill="1" applyBorder="1" applyAlignment="1">
      <alignment horizontal="center" vertical="center" wrapText="1"/>
    </xf>
    <xf numFmtId="3" fontId="26" fillId="0" borderId="1" xfId="3" applyNumberFormat="1" applyFont="1" applyFill="1" applyBorder="1" applyAlignment="1">
      <alignment horizontal="center" vertical="center" wrapText="1"/>
    </xf>
    <xf numFmtId="3" fontId="15" fillId="0" borderId="1" xfId="0" applyNumberFormat="1" applyFont="1" applyBorder="1" applyAlignment="1">
      <alignment horizontal="center" vertical="center" wrapText="1"/>
    </xf>
    <xf numFmtId="3" fontId="25" fillId="0" borderId="1" xfId="3" applyNumberFormat="1" applyFont="1" applyFill="1" applyBorder="1" applyAlignment="1">
      <alignment horizontal="center" vertical="center" wrapText="1"/>
    </xf>
    <xf numFmtId="0" fontId="6" fillId="0" borderId="1" xfId="0" applyFont="1" applyBorder="1" applyAlignment="1">
      <alignment vertical="center"/>
    </xf>
    <xf numFmtId="0" fontId="24" fillId="0" borderId="13" xfId="1" applyFont="1" applyBorder="1" applyAlignment="1">
      <alignment vertical="center" wrapText="1"/>
    </xf>
    <xf numFmtId="3" fontId="27" fillId="0" borderId="1" xfId="0" applyNumberFormat="1" applyFont="1" applyBorder="1" applyAlignment="1">
      <alignment horizontal="center" vertical="center"/>
    </xf>
    <xf numFmtId="3" fontId="27"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17" fillId="0" borderId="1" xfId="0" applyFont="1" applyBorder="1" applyAlignment="1">
      <alignment horizontal="center" vertical="center"/>
    </xf>
    <xf numFmtId="0" fontId="28" fillId="2" borderId="1" xfId="0" applyFont="1" applyFill="1" applyBorder="1" applyAlignment="1">
      <alignment vertical="center" wrapText="1"/>
    </xf>
    <xf numFmtId="3" fontId="27" fillId="2" borderId="1" xfId="0" applyNumberFormat="1" applyFont="1" applyFill="1" applyBorder="1" applyAlignment="1">
      <alignment horizontal="center" vertical="center" wrapText="1"/>
    </xf>
    <xf numFmtId="165" fontId="14" fillId="2" borderId="1" xfId="3" applyNumberFormat="1" applyFont="1" applyFill="1" applyBorder="1" applyAlignment="1">
      <alignment horizontal="center" vertical="center" wrapText="1"/>
    </xf>
    <xf numFmtId="165" fontId="31" fillId="2" borderId="1" xfId="3" applyNumberFormat="1" applyFont="1" applyFill="1" applyBorder="1" applyAlignment="1">
      <alignment vertical="center" wrapText="1"/>
    </xf>
    <xf numFmtId="165" fontId="23" fillId="2" borderId="2" xfId="3" applyNumberFormat="1" applyFont="1" applyFill="1" applyBorder="1" applyAlignment="1">
      <alignment horizontal="center" vertical="center" wrapText="1"/>
    </xf>
    <xf numFmtId="165" fontId="23" fillId="2" borderId="14" xfId="3" applyNumberFormat="1" applyFont="1" applyFill="1" applyBorder="1" applyAlignment="1">
      <alignment horizontal="center" vertical="center" wrapText="1"/>
    </xf>
    <xf numFmtId="165" fontId="23" fillId="2" borderId="12" xfId="3" applyNumberFormat="1" applyFont="1" applyFill="1" applyBorder="1" applyAlignment="1">
      <alignment horizontal="center" vertical="center" wrapText="1"/>
    </xf>
    <xf numFmtId="3" fontId="14" fillId="0" borderId="1" xfId="0" applyNumberFormat="1" applyFont="1" applyBorder="1" applyAlignment="1">
      <alignment horizontal="center" vertical="center"/>
    </xf>
    <xf numFmtId="165" fontId="23" fillId="2" borderId="15" xfId="3" applyNumberFormat="1" applyFont="1" applyFill="1" applyBorder="1" applyAlignment="1">
      <alignment horizontal="center" vertical="center" wrapText="1"/>
    </xf>
    <xf numFmtId="3" fontId="23" fillId="0" borderId="15" xfId="0" applyNumberFormat="1" applyFont="1" applyBorder="1" applyAlignment="1">
      <alignment horizontal="center" vertical="center"/>
    </xf>
    <xf numFmtId="3" fontId="23" fillId="0" borderId="16" xfId="0" applyNumberFormat="1" applyFont="1" applyBorder="1" applyAlignment="1">
      <alignment horizontal="center" vertical="center"/>
    </xf>
    <xf numFmtId="165" fontId="23" fillId="2" borderId="1" xfId="3" applyNumberFormat="1" applyFont="1" applyFill="1" applyBorder="1" applyAlignment="1">
      <alignment horizontal="center" vertical="center" wrapText="1"/>
    </xf>
    <xf numFmtId="0" fontId="33" fillId="0" borderId="0" xfId="5" applyFont="1" applyFill="1" applyProtection="1">
      <protection locked="0"/>
    </xf>
    <xf numFmtId="0" fontId="33" fillId="0" borderId="0" xfId="5" applyFont="1" applyFill="1" applyAlignment="1" applyProtection="1">
      <alignment vertical="center"/>
      <protection locked="0"/>
    </xf>
    <xf numFmtId="166" fontId="34" fillId="0" borderId="0" xfId="5" applyNumberFormat="1" applyFont="1" applyFill="1" applyAlignment="1" applyProtection="1">
      <alignment vertical="center"/>
      <protection locked="0"/>
    </xf>
    <xf numFmtId="0" fontId="32" fillId="0" borderId="0" xfId="5" applyProtection="1">
      <protection locked="0"/>
    </xf>
    <xf numFmtId="0" fontId="36" fillId="2" borderId="0" xfId="5" applyFont="1" applyFill="1" applyProtection="1">
      <protection locked="0"/>
    </xf>
    <xf numFmtId="166" fontId="38" fillId="2" borderId="18" xfId="6" applyNumberFormat="1" applyFont="1" applyFill="1" applyBorder="1" applyAlignment="1" applyProtection="1">
      <alignment horizontal="center" vertical="center" wrapText="1"/>
      <protection locked="0"/>
    </xf>
    <xf numFmtId="0" fontId="32" fillId="2" borderId="0" xfId="5" applyFont="1" applyFill="1" applyProtection="1">
      <protection locked="0"/>
    </xf>
    <xf numFmtId="168" fontId="40" fillId="3" borderId="18" xfId="8" applyNumberFormat="1" applyFont="1" applyFill="1" applyBorder="1" applyAlignment="1" applyProtection="1">
      <alignment horizontal="center" vertical="center" wrapText="1"/>
    </xf>
    <xf numFmtId="168" fontId="32" fillId="2" borderId="0" xfId="5" applyNumberFormat="1" applyFont="1" applyFill="1" applyProtection="1">
      <protection locked="0"/>
    </xf>
    <xf numFmtId="166" fontId="41" fillId="2" borderId="18" xfId="8" applyNumberFormat="1" applyFont="1" applyFill="1" applyBorder="1" applyAlignment="1" applyProtection="1">
      <alignment horizontal="center" vertical="center" wrapText="1"/>
    </xf>
    <xf numFmtId="0" fontId="42" fillId="3" borderId="18" xfId="5" applyFont="1" applyFill="1" applyBorder="1" applyAlignment="1">
      <alignment vertical="center" wrapText="1"/>
    </xf>
    <xf numFmtId="166" fontId="40" fillId="3" borderId="18" xfId="8" applyNumberFormat="1" applyFont="1" applyFill="1" applyBorder="1" applyAlignment="1" applyProtection="1">
      <alignment horizontal="center" vertical="center" wrapText="1"/>
    </xf>
    <xf numFmtId="166" fontId="32" fillId="2" borderId="0" xfId="5" applyNumberFormat="1" applyFont="1" applyFill="1" applyProtection="1">
      <protection locked="0"/>
    </xf>
    <xf numFmtId="166" fontId="43" fillId="2" borderId="12" xfId="8" applyNumberFormat="1" applyFont="1" applyFill="1" applyBorder="1" applyAlignment="1" applyProtection="1">
      <alignment horizontal="center" vertical="center" wrapText="1"/>
    </xf>
    <xf numFmtId="0" fontId="44" fillId="0" borderId="1" xfId="5" applyFont="1" applyFill="1" applyBorder="1" applyAlignment="1">
      <alignment horizontal="left" vertical="center" wrapText="1" indent="2"/>
    </xf>
    <xf numFmtId="166" fontId="34" fillId="0" borderId="1" xfId="8" applyNumberFormat="1" applyFont="1" applyFill="1" applyBorder="1" applyAlignment="1" applyProtection="1">
      <alignment horizontal="center" vertical="center" wrapText="1"/>
    </xf>
    <xf numFmtId="166" fontId="45" fillId="2" borderId="1" xfId="8" applyNumberFormat="1" applyFont="1" applyFill="1" applyBorder="1" applyAlignment="1" applyProtection="1">
      <alignment horizontal="center" vertical="center" wrapText="1"/>
    </xf>
    <xf numFmtId="166" fontId="46" fillId="2" borderId="1" xfId="8" applyNumberFormat="1" applyFont="1" applyFill="1" applyBorder="1" applyAlignment="1" applyProtection="1">
      <alignment horizontal="center" vertical="center" wrapText="1"/>
    </xf>
    <xf numFmtId="0" fontId="32" fillId="0" borderId="0" xfId="5" applyFont="1" applyFill="1" applyProtection="1">
      <protection locked="0"/>
    </xf>
    <xf numFmtId="0" fontId="47" fillId="0" borderId="13" xfId="7" applyFont="1" applyFill="1" applyBorder="1" applyAlignment="1" applyProtection="1">
      <alignment horizontal="center" vertical="center" wrapText="1"/>
      <protection locked="0"/>
    </xf>
    <xf numFmtId="0" fontId="48" fillId="0" borderId="1" xfId="5" applyFont="1" applyFill="1" applyBorder="1" applyAlignment="1">
      <alignment horizontal="left" vertical="center" wrapText="1" indent="3"/>
    </xf>
    <xf numFmtId="166" fontId="49" fillId="2" borderId="1" xfId="8" applyNumberFormat="1" applyFont="1" applyFill="1" applyBorder="1" applyAlignment="1" applyProtection="1">
      <alignment horizontal="center" vertical="center" wrapText="1"/>
    </xf>
    <xf numFmtId="166" fontId="50" fillId="2" borderId="1" xfId="8" applyNumberFormat="1" applyFont="1" applyFill="1" applyBorder="1" applyAlignment="1" applyProtection="1">
      <alignment horizontal="center" vertical="center" wrapText="1"/>
    </xf>
    <xf numFmtId="0" fontId="51" fillId="0" borderId="1" xfId="5" applyFont="1" applyFill="1" applyBorder="1" applyAlignment="1">
      <alignment horizontal="left" vertical="center" wrapText="1" indent="4"/>
    </xf>
    <xf numFmtId="166" fontId="53" fillId="2" borderId="1" xfId="8" applyNumberFormat="1" applyFont="1" applyFill="1" applyBorder="1" applyAlignment="1" applyProtection="1">
      <alignment horizontal="center" vertical="center" wrapText="1"/>
    </xf>
    <xf numFmtId="0" fontId="32" fillId="0" borderId="0" xfId="5" applyFill="1" applyProtection="1">
      <protection locked="0"/>
    </xf>
    <xf numFmtId="166" fontId="50" fillId="0" borderId="1" xfId="8" applyNumberFormat="1" applyFont="1" applyFill="1" applyBorder="1" applyAlignment="1" applyProtection="1">
      <alignment horizontal="center" vertical="center" wrapText="1"/>
    </xf>
    <xf numFmtId="166" fontId="54" fillId="0" borderId="1" xfId="8" applyNumberFormat="1" applyFont="1" applyFill="1" applyBorder="1" applyAlignment="1" applyProtection="1">
      <alignment horizontal="center" vertical="center" wrapText="1"/>
    </xf>
    <xf numFmtId="166" fontId="53" fillId="0" borderId="1" xfId="8" applyNumberFormat="1" applyFont="1" applyFill="1" applyBorder="1" applyAlignment="1" applyProtection="1">
      <alignment horizontal="center" vertical="center" wrapText="1"/>
    </xf>
    <xf numFmtId="166" fontId="46" fillId="0" borderId="1" xfId="8" applyNumberFormat="1" applyFont="1" applyFill="1" applyBorder="1" applyAlignment="1" applyProtection="1">
      <alignment horizontal="center" vertical="center" wrapText="1"/>
    </xf>
    <xf numFmtId="166" fontId="54" fillId="2" borderId="1" xfId="8" applyNumberFormat="1" applyFont="1" applyFill="1" applyBorder="1" applyAlignment="1" applyProtection="1">
      <alignment horizontal="center" vertical="center" wrapText="1"/>
    </xf>
    <xf numFmtId="166" fontId="49" fillId="0" borderId="1" xfId="8" applyNumberFormat="1" applyFont="1" applyFill="1" applyBorder="1" applyAlignment="1" applyProtection="1">
      <alignment horizontal="center" vertical="center" wrapText="1"/>
    </xf>
    <xf numFmtId="166" fontId="45" fillId="0" borderId="1" xfId="8" applyNumberFormat="1" applyFont="1" applyFill="1" applyBorder="1" applyAlignment="1" applyProtection="1">
      <alignment horizontal="center" vertical="center" wrapText="1"/>
    </xf>
    <xf numFmtId="0" fontId="55" fillId="0" borderId="1" xfId="5" applyFont="1" applyFill="1" applyBorder="1" applyAlignment="1">
      <alignment vertical="center" wrapText="1"/>
    </xf>
    <xf numFmtId="166" fontId="56" fillId="2" borderId="1" xfId="8" applyNumberFormat="1" applyFont="1" applyFill="1" applyBorder="1" applyAlignment="1" applyProtection="1">
      <alignment horizontal="center" vertical="center" wrapText="1"/>
    </xf>
    <xf numFmtId="166" fontId="57" fillId="2" borderId="1" xfId="8" applyNumberFormat="1" applyFont="1" applyFill="1" applyBorder="1" applyAlignment="1" applyProtection="1">
      <alignment horizontal="center" vertical="center" wrapText="1"/>
    </xf>
    <xf numFmtId="3" fontId="58" fillId="0" borderId="1" xfId="1" applyNumberFormat="1" applyFont="1" applyFill="1" applyBorder="1" applyAlignment="1">
      <alignment horizontal="center" vertical="center"/>
    </xf>
    <xf numFmtId="3" fontId="58" fillId="4" borderId="1" xfId="1" applyNumberFormat="1" applyFont="1" applyFill="1" applyBorder="1" applyAlignment="1">
      <alignment horizontal="center" vertical="center"/>
    </xf>
    <xf numFmtId="0" fontId="48" fillId="0" borderId="1" xfId="5" applyFont="1" applyFill="1" applyBorder="1" applyAlignment="1">
      <alignment horizontal="center" vertical="center" wrapText="1"/>
    </xf>
    <xf numFmtId="3" fontId="58" fillId="2" borderId="1" xfId="1" applyNumberFormat="1" applyFont="1" applyFill="1" applyBorder="1" applyAlignment="1">
      <alignment horizontal="center" vertical="center"/>
    </xf>
    <xf numFmtId="166" fontId="60" fillId="0" borderId="1" xfId="8" applyNumberFormat="1" applyFont="1" applyFill="1" applyBorder="1" applyAlignment="1" applyProtection="1">
      <alignment horizontal="center" vertical="center" wrapText="1"/>
    </xf>
    <xf numFmtId="166" fontId="60" fillId="4" borderId="1" xfId="8" applyNumberFormat="1" applyFont="1" applyFill="1" applyBorder="1" applyAlignment="1" applyProtection="1">
      <alignment horizontal="center" vertical="center" wrapText="1"/>
    </xf>
    <xf numFmtId="166" fontId="34" fillId="2" borderId="1" xfId="8" applyNumberFormat="1" applyFont="1" applyFill="1" applyBorder="1" applyAlignment="1" applyProtection="1">
      <alignment horizontal="center" vertical="center" wrapText="1"/>
    </xf>
    <xf numFmtId="166" fontId="60" fillId="2" borderId="1" xfId="8" applyNumberFormat="1" applyFont="1" applyFill="1" applyBorder="1" applyAlignment="1" applyProtection="1">
      <alignment horizontal="center" vertical="center" wrapText="1"/>
    </xf>
    <xf numFmtId="0" fontId="32" fillId="0" borderId="0" xfId="5" applyFont="1" applyFill="1" applyProtection="1"/>
    <xf numFmtId="0" fontId="58" fillId="2" borderId="1" xfId="1" applyFont="1" applyFill="1" applyBorder="1" applyAlignment="1">
      <alignment horizontal="center"/>
    </xf>
    <xf numFmtId="166" fontId="57" fillId="0" borderId="1" xfId="8" applyNumberFormat="1" applyFont="1" applyFill="1" applyBorder="1" applyAlignment="1" applyProtection="1">
      <alignment horizontal="center" vertical="center" wrapText="1"/>
    </xf>
    <xf numFmtId="0" fontId="32" fillId="0" borderId="0" xfId="5" applyFont="1" applyProtection="1">
      <protection locked="0"/>
    </xf>
    <xf numFmtId="0" fontId="47" fillId="0" borderId="22" xfId="7" applyFont="1" applyFill="1" applyBorder="1" applyAlignment="1" applyProtection="1">
      <alignment horizontal="center" vertical="center" wrapText="1"/>
      <protection locked="0"/>
    </xf>
    <xf numFmtId="0" fontId="48" fillId="0" borderId="2" xfId="5" applyFont="1" applyFill="1" applyBorder="1" applyAlignment="1">
      <alignment horizontal="left" vertical="center" wrapText="1" indent="3"/>
    </xf>
    <xf numFmtId="166" fontId="53" fillId="0" borderId="2" xfId="8" applyNumberFormat="1" applyFont="1" applyFill="1" applyBorder="1" applyAlignment="1" applyProtection="1">
      <alignment horizontal="center" vertical="center" wrapText="1"/>
    </xf>
    <xf numFmtId="166" fontId="49" fillId="2" borderId="2" xfId="8" applyNumberFormat="1" applyFont="1" applyFill="1" applyBorder="1" applyAlignment="1" applyProtection="1">
      <alignment horizontal="center" vertical="center" wrapText="1"/>
    </xf>
    <xf numFmtId="166" fontId="50" fillId="2" borderId="2" xfId="8" applyNumberFormat="1" applyFont="1" applyFill="1" applyBorder="1" applyAlignment="1" applyProtection="1">
      <alignment horizontal="center" vertical="center" wrapText="1"/>
    </xf>
    <xf numFmtId="166" fontId="42" fillId="3" borderId="18" xfId="8" applyNumberFormat="1" applyFont="1" applyFill="1" applyBorder="1" applyAlignment="1" applyProtection="1">
      <alignment horizontal="center" vertical="center" wrapText="1"/>
    </xf>
    <xf numFmtId="166" fontId="38" fillId="2" borderId="18" xfId="8" applyNumberFormat="1" applyFont="1" applyFill="1" applyBorder="1" applyAlignment="1" applyProtection="1">
      <alignment horizontal="center" vertical="center" wrapText="1"/>
    </xf>
    <xf numFmtId="0" fontId="47" fillId="0" borderId="20" xfId="7" applyFont="1" applyFill="1" applyBorder="1" applyAlignment="1" applyProtection="1">
      <alignment horizontal="center" vertical="center" wrapText="1"/>
      <protection locked="0"/>
    </xf>
    <xf numFmtId="0" fontId="55" fillId="0" borderId="12" xfId="5" applyFont="1" applyFill="1" applyBorder="1" applyAlignment="1">
      <alignment horizontal="left" vertical="center" wrapText="1" indent="1"/>
    </xf>
    <xf numFmtId="166" fontId="53" fillId="0" borderId="12" xfId="8" applyNumberFormat="1" applyFont="1" applyFill="1" applyBorder="1" applyAlignment="1" applyProtection="1">
      <alignment horizontal="center" vertical="center" wrapText="1"/>
    </xf>
    <xf numFmtId="166" fontId="56" fillId="2" borderId="12" xfId="8" applyNumberFormat="1" applyFont="1" applyFill="1" applyBorder="1" applyAlignment="1" applyProtection="1">
      <alignment horizontal="center" vertical="center" wrapText="1"/>
    </xf>
    <xf numFmtId="166" fontId="57" fillId="2" borderId="12" xfId="8" applyNumberFormat="1" applyFont="1" applyFill="1" applyBorder="1" applyAlignment="1" applyProtection="1">
      <alignment horizontal="center" vertical="center" wrapText="1"/>
    </xf>
    <xf numFmtId="0" fontId="34" fillId="0" borderId="1" xfId="5" applyFont="1" applyFill="1" applyBorder="1" applyAlignment="1">
      <alignment horizontal="left" vertical="center" wrapText="1" indent="4"/>
    </xf>
    <xf numFmtId="0" fontId="61" fillId="0" borderId="1" xfId="5" applyFont="1" applyFill="1" applyBorder="1" applyAlignment="1">
      <alignment horizontal="left" vertical="center" wrapText="1" indent="5"/>
    </xf>
    <xf numFmtId="0" fontId="61" fillId="0" borderId="1" xfId="5" applyFont="1" applyFill="1" applyBorder="1" applyAlignment="1">
      <alignment horizontal="center" vertical="center" wrapText="1"/>
    </xf>
    <xf numFmtId="0" fontId="55" fillId="0" borderId="1" xfId="5" applyFont="1" applyFill="1" applyBorder="1" applyAlignment="1">
      <alignment horizontal="left" vertical="center" wrapText="1" indent="1"/>
    </xf>
    <xf numFmtId="0" fontId="44" fillId="0" borderId="2" xfId="5" applyFont="1" applyFill="1" applyBorder="1" applyAlignment="1">
      <alignment horizontal="left" vertical="center" wrapText="1" indent="2"/>
    </xf>
    <xf numFmtId="166" fontId="46" fillId="0" borderId="2" xfId="8" applyNumberFormat="1" applyFont="1" applyFill="1" applyBorder="1" applyAlignment="1" applyProtection="1">
      <alignment horizontal="center" vertical="center" wrapText="1"/>
    </xf>
    <xf numFmtId="166" fontId="45" fillId="2" borderId="2" xfId="8" applyNumberFormat="1" applyFont="1" applyFill="1" applyBorder="1" applyAlignment="1" applyProtection="1">
      <alignment horizontal="center" vertical="center" wrapText="1"/>
    </xf>
    <xf numFmtId="0" fontId="35" fillId="3" borderId="17" xfId="7" applyFont="1" applyFill="1" applyBorder="1" applyAlignment="1" applyProtection="1">
      <alignment horizontal="center" vertical="center" wrapText="1"/>
      <protection locked="0"/>
    </xf>
    <xf numFmtId="0" fontId="62" fillId="3" borderId="18" xfId="5" applyFont="1" applyFill="1" applyBorder="1" applyAlignment="1">
      <alignment vertical="center" wrapText="1"/>
    </xf>
    <xf numFmtId="166" fontId="63" fillId="3" borderId="18" xfId="9" applyNumberFormat="1" applyFont="1" applyFill="1" applyBorder="1" applyAlignment="1" applyProtection="1">
      <alignment horizontal="center" vertical="center" wrapText="1"/>
    </xf>
    <xf numFmtId="166" fontId="64" fillId="2" borderId="18" xfId="8" applyNumberFormat="1" applyFont="1" applyFill="1" applyBorder="1" applyAlignment="1" applyProtection="1">
      <alignment horizontal="center" vertical="center" wrapText="1"/>
    </xf>
    <xf numFmtId="166" fontId="63" fillId="3" borderId="18" xfId="8" applyNumberFormat="1" applyFont="1" applyFill="1" applyBorder="1" applyAlignment="1" applyProtection="1">
      <alignment horizontal="center" vertical="center" wrapText="1"/>
    </xf>
    <xf numFmtId="166" fontId="57" fillId="0" borderId="12" xfId="9" applyNumberFormat="1" applyFont="1" applyFill="1" applyBorder="1" applyAlignment="1" applyProtection="1">
      <alignment horizontal="center" vertical="center" wrapText="1"/>
    </xf>
    <xf numFmtId="166" fontId="57" fillId="0" borderId="12" xfId="8" applyNumberFormat="1" applyFont="1" applyFill="1" applyBorder="1" applyAlignment="1" applyProtection="1">
      <alignment horizontal="center" vertical="center" wrapText="1"/>
    </xf>
    <xf numFmtId="166" fontId="46" fillId="0" borderId="1" xfId="9" applyNumberFormat="1" applyFont="1" applyFill="1" applyBorder="1" applyAlignment="1" applyProtection="1">
      <alignment horizontal="center" vertical="center" wrapText="1"/>
    </xf>
    <xf numFmtId="166" fontId="57" fillId="0" borderId="1" xfId="9" applyNumberFormat="1" applyFont="1" applyFill="1" applyBorder="1" applyAlignment="1" applyProtection="1">
      <alignment horizontal="center" vertical="center" wrapText="1"/>
    </xf>
    <xf numFmtId="0" fontId="55" fillId="0" borderId="2" xfId="5" applyFont="1" applyFill="1" applyBorder="1" applyAlignment="1">
      <alignment horizontal="left" vertical="center" wrapText="1" indent="1"/>
    </xf>
    <xf numFmtId="166" fontId="57" fillId="0" borderId="2" xfId="9" applyNumberFormat="1" applyFont="1" applyFill="1" applyBorder="1" applyAlignment="1" applyProtection="1">
      <alignment horizontal="center" vertical="center" wrapText="1"/>
    </xf>
    <xf numFmtId="166" fontId="56" fillId="2" borderId="2" xfId="8" applyNumberFormat="1" applyFont="1" applyFill="1" applyBorder="1" applyAlignment="1" applyProtection="1">
      <alignment horizontal="center" vertical="center" wrapText="1"/>
    </xf>
    <xf numFmtId="166" fontId="57" fillId="0" borderId="2" xfId="8" applyNumberFormat="1" applyFont="1" applyFill="1" applyBorder="1" applyAlignment="1" applyProtection="1">
      <alignment horizontal="center" vertical="center" wrapText="1"/>
    </xf>
    <xf numFmtId="0" fontId="39" fillId="3" borderId="17" xfId="7" applyFont="1" applyFill="1" applyBorder="1" applyAlignment="1" applyProtection="1">
      <alignment horizontal="center" vertical="center" wrapText="1"/>
      <protection locked="0"/>
    </xf>
    <xf numFmtId="166" fontId="39" fillId="3" borderId="18" xfId="9" applyNumberFormat="1" applyFont="1" applyFill="1" applyBorder="1" applyAlignment="1" applyProtection="1">
      <alignment horizontal="center" vertical="center" wrapText="1"/>
    </xf>
    <xf numFmtId="166" fontId="39" fillId="3" borderId="18" xfId="8" applyNumberFormat="1" applyFont="1" applyFill="1" applyBorder="1" applyAlignment="1" applyProtection="1">
      <alignment horizontal="center" vertical="center" wrapText="1"/>
    </xf>
    <xf numFmtId="0" fontId="47" fillId="0" borderId="23" xfId="7" applyFont="1" applyFill="1" applyBorder="1" applyAlignment="1" applyProtection="1">
      <alignment horizontal="center" vertical="center" wrapText="1"/>
      <protection locked="0"/>
    </xf>
    <xf numFmtId="0" fontId="44" fillId="0" borderId="24" xfId="5" applyFont="1" applyFill="1" applyBorder="1" applyAlignment="1">
      <alignment horizontal="left" vertical="center" wrapText="1" indent="2"/>
    </xf>
    <xf numFmtId="166" fontId="46" fillId="0" borderId="24" xfId="9" applyNumberFormat="1" applyFont="1" applyFill="1" applyBorder="1" applyAlignment="1" applyProtection="1">
      <alignment horizontal="center" vertical="center" wrapText="1"/>
    </xf>
    <xf numFmtId="166" fontId="45" fillId="2" borderId="24" xfId="8" applyNumberFormat="1" applyFont="1" applyFill="1" applyBorder="1" applyAlignment="1" applyProtection="1">
      <alignment horizontal="center" vertical="center" wrapText="1"/>
    </xf>
    <xf numFmtId="166" fontId="46" fillId="0" borderId="24" xfId="8" applyNumberFormat="1" applyFont="1" applyFill="1" applyBorder="1" applyAlignment="1" applyProtection="1">
      <alignment horizontal="center" vertical="center" wrapText="1"/>
    </xf>
    <xf numFmtId="0" fontId="60" fillId="2" borderId="0" xfId="5" applyFont="1" applyFill="1" applyProtection="1">
      <protection locked="0"/>
    </xf>
    <xf numFmtId="0" fontId="33" fillId="2" borderId="0" xfId="5" applyFont="1" applyFill="1" applyAlignment="1" applyProtection="1">
      <alignment vertical="center"/>
      <protection locked="0"/>
    </xf>
    <xf numFmtId="166" fontId="34" fillId="2" borderId="0" xfId="5" applyNumberFormat="1" applyFont="1" applyFill="1" applyAlignment="1" applyProtection="1">
      <alignment vertical="center"/>
      <protection locked="0"/>
    </xf>
    <xf numFmtId="0" fontId="21" fillId="2" borderId="14" xfId="1" applyFont="1" applyFill="1" applyBorder="1" applyAlignment="1">
      <alignment vertical="center" wrapText="1"/>
    </xf>
    <xf numFmtId="0" fontId="21" fillId="2" borderId="12" xfId="1" applyFont="1" applyFill="1" applyBorder="1" applyAlignment="1">
      <alignment vertical="center" wrapText="1"/>
    </xf>
    <xf numFmtId="0" fontId="21" fillId="2" borderId="2" xfId="1" applyFont="1" applyFill="1" applyBorder="1" applyAlignment="1">
      <alignment vertical="center" wrapText="1"/>
    </xf>
    <xf numFmtId="0" fontId="21" fillId="2" borderId="15" xfId="1" applyFont="1" applyFill="1" applyBorder="1" applyAlignment="1">
      <alignment vertical="center" wrapText="1"/>
    </xf>
    <xf numFmtId="0" fontId="21" fillId="2" borderId="1" xfId="1" applyFont="1" applyFill="1" applyBorder="1" applyAlignment="1">
      <alignment vertical="center" wrapText="1"/>
    </xf>
    <xf numFmtId="0" fontId="66" fillId="0" borderId="1" xfId="0" applyFont="1" applyBorder="1" applyAlignment="1">
      <alignment horizontal="center" vertical="center" wrapText="1"/>
    </xf>
    <xf numFmtId="0" fontId="66" fillId="0" borderId="3" xfId="0" applyFont="1" applyBorder="1" applyAlignment="1">
      <alignment horizontal="center" vertical="center" wrapText="1"/>
    </xf>
    <xf numFmtId="0" fontId="66" fillId="0" borderId="2" xfId="0" applyFont="1" applyBorder="1" applyAlignment="1">
      <alignment horizontal="center" vertical="center" wrapText="1"/>
    </xf>
    <xf numFmtId="0" fontId="68" fillId="2" borderId="1" xfId="0" applyFont="1" applyFill="1" applyBorder="1" applyAlignment="1">
      <alignment vertical="center" wrapText="1"/>
    </xf>
    <xf numFmtId="0" fontId="68" fillId="2" borderId="1" xfId="0" applyNumberFormat="1" applyFont="1" applyFill="1" applyBorder="1" applyAlignment="1">
      <alignment horizontal="center" vertical="center" wrapText="1"/>
    </xf>
    <xf numFmtId="0" fontId="68" fillId="2" borderId="1" xfId="0" applyFont="1" applyFill="1" applyBorder="1" applyAlignment="1">
      <alignment horizontal="center" vertical="center" wrapText="1"/>
    </xf>
    <xf numFmtId="9" fontId="68" fillId="0" borderId="1" xfId="0" applyNumberFormat="1" applyFont="1" applyBorder="1" applyAlignment="1">
      <alignment horizontal="center" vertical="center" wrapText="1"/>
    </xf>
    <xf numFmtId="0" fontId="68" fillId="0" borderId="1" xfId="0" applyFont="1" applyBorder="1" applyAlignment="1">
      <alignment horizontal="center" vertical="center" wrapText="1"/>
    </xf>
    <xf numFmtId="0" fontId="15" fillId="0" borderId="1" xfId="0" applyFont="1" applyBorder="1" applyAlignment="1">
      <alignment wrapText="1"/>
    </xf>
    <xf numFmtId="9" fontId="68" fillId="2" borderId="1" xfId="0" applyNumberFormat="1" applyFont="1" applyFill="1" applyBorder="1" applyAlignment="1">
      <alignment horizontal="center" vertical="center" wrapText="1"/>
    </xf>
    <xf numFmtId="0" fontId="68" fillId="2" borderId="1" xfId="0" applyFont="1" applyFill="1" applyBorder="1" applyAlignment="1">
      <alignment horizontal="left" vertical="center" wrapText="1"/>
    </xf>
    <xf numFmtId="13" fontId="68" fillId="2" borderId="1" xfId="0" applyNumberFormat="1" applyFont="1" applyFill="1" applyBorder="1" applyAlignment="1">
      <alignment horizontal="center" vertical="center" wrapText="1"/>
    </xf>
    <xf numFmtId="0" fontId="15" fillId="0" borderId="1" xfId="0" applyFont="1" applyBorder="1" applyAlignment="1">
      <alignment horizontal="center" wrapText="1"/>
    </xf>
    <xf numFmtId="0" fontId="67" fillId="2" borderId="1" xfId="0" applyFont="1" applyFill="1" applyBorder="1" applyAlignment="1">
      <alignment wrapText="1"/>
    </xf>
    <xf numFmtId="0" fontId="67" fillId="2" borderId="1" xfId="0" applyFont="1" applyFill="1" applyBorder="1" applyAlignment="1">
      <alignment horizontal="center" vertical="center"/>
    </xf>
    <xf numFmtId="9" fontId="67" fillId="0" borderId="1" xfId="0" applyNumberFormat="1" applyFont="1" applyBorder="1" applyAlignment="1">
      <alignment horizontal="center" vertical="center"/>
    </xf>
    <xf numFmtId="0" fontId="67" fillId="0" borderId="1" xfId="0" applyFont="1" applyBorder="1" applyAlignment="1">
      <alignment vertical="center" wrapText="1"/>
    </xf>
    <xf numFmtId="0" fontId="65" fillId="0" borderId="1" xfId="0" applyFont="1" applyBorder="1" applyAlignment="1">
      <alignment horizontal="center" vertical="center"/>
    </xf>
    <xf numFmtId="0" fontId="69" fillId="0" borderId="1" xfId="0" applyFont="1" applyBorder="1" applyAlignment="1">
      <alignment horizontal="center" vertical="center" wrapText="1"/>
    </xf>
    <xf numFmtId="0" fontId="34" fillId="2" borderId="1" xfId="4" applyFont="1" applyFill="1" applyBorder="1" applyAlignment="1">
      <alignment horizontal="center" vertical="center" wrapText="1"/>
    </xf>
    <xf numFmtId="0" fontId="43" fillId="2" borderId="1" xfId="4" applyFont="1" applyFill="1" applyBorder="1" applyAlignment="1">
      <alignment horizontal="center" vertical="center" wrapText="1"/>
    </xf>
    <xf numFmtId="9"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 fontId="43" fillId="2" borderId="1" xfId="4" applyNumberFormat="1" applyFont="1" applyFill="1" applyBorder="1" applyAlignment="1">
      <alignment horizontal="center" vertical="center" wrapText="1"/>
    </xf>
    <xf numFmtId="0" fontId="43" fillId="2" borderId="1" xfId="4" applyNumberFormat="1" applyFont="1" applyFill="1" applyBorder="1" applyAlignment="1">
      <alignment horizontal="center" vertical="center"/>
    </xf>
    <xf numFmtId="0" fontId="43" fillId="2" borderId="1" xfId="4" applyFont="1" applyFill="1" applyBorder="1" applyAlignment="1">
      <alignment horizontal="center" vertical="center"/>
    </xf>
    <xf numFmtId="9" fontId="68" fillId="0" borderId="1" xfId="0" applyNumberFormat="1" applyFont="1" applyFill="1" applyBorder="1" applyAlignment="1">
      <alignment horizontal="center" vertical="center" wrapText="1"/>
    </xf>
    <xf numFmtId="0" fontId="47" fillId="2" borderId="13" xfId="7" applyFont="1" applyFill="1" applyBorder="1" applyAlignment="1" applyProtection="1">
      <alignment horizontal="center" vertical="center" wrapText="1"/>
      <protection locked="0"/>
    </xf>
    <xf numFmtId="169" fontId="24" fillId="2" borderId="1" xfId="10" applyNumberFormat="1" applyFont="1" applyFill="1" applyBorder="1" applyAlignment="1">
      <alignment horizontal="center" vertical="center" wrapText="1"/>
    </xf>
    <xf numFmtId="169" fontId="24" fillId="2" borderId="19" xfId="10" applyNumberFormat="1" applyFont="1" applyFill="1" applyBorder="1" applyAlignment="1">
      <alignment horizontal="center" vertical="center" wrapText="1"/>
    </xf>
    <xf numFmtId="167" fontId="52" fillId="2" borderId="21" xfId="11" applyNumberFormat="1" applyFont="1" applyFill="1" applyBorder="1" applyAlignment="1">
      <alignment horizontal="center" wrapText="1"/>
    </xf>
    <xf numFmtId="3" fontId="59" fillId="2" borderId="1" xfId="1" applyNumberFormat="1" applyFont="1" applyFill="1" applyBorder="1" applyAlignment="1">
      <alignment horizontal="center" vertical="center"/>
    </xf>
    <xf numFmtId="0" fontId="47" fillId="2" borderId="20" xfId="7" applyFont="1" applyFill="1" applyBorder="1" applyAlignment="1" applyProtection="1">
      <alignment horizontal="center" vertical="center" wrapText="1"/>
      <protection locked="0"/>
    </xf>
    <xf numFmtId="167" fontId="54" fillId="2" borderId="17" xfId="6" applyNumberFormat="1" applyFont="1" applyFill="1" applyBorder="1" applyAlignment="1" applyProtection="1">
      <alignment horizontal="center" vertical="center" textRotation="90" wrapText="1"/>
      <protection locked="0"/>
    </xf>
    <xf numFmtId="0" fontId="70" fillId="2" borderId="18" xfId="5" applyFont="1" applyFill="1" applyBorder="1" applyAlignment="1" applyProtection="1">
      <alignment horizontal="center" vertical="center" wrapText="1"/>
      <protection locked="0"/>
    </xf>
    <xf numFmtId="0" fontId="54" fillId="2" borderId="17" xfId="7" applyFont="1" applyFill="1" applyBorder="1" applyAlignment="1" applyProtection="1">
      <alignment horizontal="center" vertical="center" wrapText="1"/>
      <protection locked="0"/>
    </xf>
    <xf numFmtId="0" fontId="71" fillId="2" borderId="18" xfId="5" quotePrefix="1" applyFont="1" applyFill="1" applyBorder="1" applyAlignment="1">
      <alignment horizontal="center" vertical="center" wrapText="1"/>
    </xf>
    <xf numFmtId="0" fontId="72" fillId="2" borderId="17" xfId="7" applyFont="1" applyFill="1" applyBorder="1" applyAlignment="1" applyProtection="1">
      <alignment horizontal="center" vertical="center" wrapText="1"/>
      <protection locked="0"/>
    </xf>
    <xf numFmtId="0" fontId="73" fillId="2" borderId="18" xfId="5" applyFont="1" applyFill="1" applyBorder="1" applyAlignment="1">
      <alignment vertical="center" wrapText="1"/>
    </xf>
    <xf numFmtId="0" fontId="74" fillId="2" borderId="18" xfId="5" applyFont="1" applyFill="1" applyBorder="1" applyAlignment="1">
      <alignment vertical="center" wrapText="1"/>
    </xf>
    <xf numFmtId="0" fontId="54" fillId="2" borderId="20" xfId="7" applyFont="1" applyFill="1" applyBorder="1" applyAlignment="1" applyProtection="1">
      <alignment horizontal="center" vertical="center" wrapText="1"/>
      <protection locked="0"/>
    </xf>
    <xf numFmtId="0" fontId="53" fillId="2" borderId="12" xfId="5" applyFont="1" applyFill="1" applyBorder="1" applyAlignment="1">
      <alignment vertical="center" wrapText="1"/>
    </xf>
    <xf numFmtId="0" fontId="53" fillId="2" borderId="1" xfId="5" applyFont="1" applyFill="1" applyBorder="1" applyAlignment="1">
      <alignment horizontal="left" vertical="center" wrapText="1" indent="2"/>
    </xf>
    <xf numFmtId="0" fontId="53" fillId="2" borderId="1" xfId="5" applyFont="1" applyFill="1" applyBorder="1" applyAlignment="1">
      <alignment horizontal="left" vertical="center" wrapText="1" indent="3"/>
    </xf>
    <xf numFmtId="0" fontId="53" fillId="2" borderId="1" xfId="5" applyFont="1" applyFill="1" applyBorder="1" applyAlignment="1">
      <alignment horizontal="left" vertical="center" wrapText="1" indent="4"/>
    </xf>
    <xf numFmtId="3" fontId="54" fillId="2" borderId="18" xfId="6" applyNumberFormat="1" applyFont="1" applyFill="1" applyBorder="1" applyAlignment="1" applyProtection="1">
      <alignment horizontal="center" vertical="center" wrapText="1"/>
      <protection locked="0"/>
    </xf>
    <xf numFmtId="3" fontId="54" fillId="2" borderId="18" xfId="9" applyNumberFormat="1" applyFont="1" applyFill="1" applyBorder="1" applyAlignment="1" applyProtection="1">
      <alignment horizontal="center" vertical="center" wrapText="1"/>
    </xf>
    <xf numFmtId="166" fontId="75" fillId="2" borderId="18" xfId="8" applyNumberFormat="1" applyFont="1" applyFill="1" applyBorder="1" applyAlignment="1" applyProtection="1">
      <alignment horizontal="center" wrapText="1"/>
    </xf>
    <xf numFmtId="166" fontId="73" fillId="2" borderId="18" xfId="8" applyNumberFormat="1" applyFont="1" applyFill="1" applyBorder="1" applyAlignment="1" applyProtection="1">
      <alignment horizontal="center" vertical="center" wrapText="1"/>
    </xf>
    <xf numFmtId="166" fontId="54" fillId="2" borderId="18" xfId="8" applyNumberFormat="1" applyFont="1" applyFill="1" applyBorder="1" applyAlignment="1" applyProtection="1">
      <alignment horizontal="center" vertical="center" wrapText="1"/>
    </xf>
    <xf numFmtId="166" fontId="53" fillId="2" borderId="18" xfId="8" applyNumberFormat="1" applyFont="1" applyFill="1" applyBorder="1" applyAlignment="1" applyProtection="1">
      <alignment horizontal="center" vertical="center" wrapText="1"/>
    </xf>
    <xf numFmtId="166" fontId="54" fillId="2" borderId="12" xfId="8" applyNumberFormat="1" applyFont="1" applyFill="1" applyBorder="1" applyAlignment="1" applyProtection="1">
      <alignment horizontal="center" vertical="center" wrapText="1"/>
    </xf>
    <xf numFmtId="166" fontId="53" fillId="2" borderId="12" xfId="8" applyNumberFormat="1" applyFont="1" applyFill="1" applyBorder="1" applyAlignment="1" applyProtection="1">
      <alignment horizontal="center" vertical="center" wrapText="1"/>
    </xf>
    <xf numFmtId="0" fontId="53" fillId="2" borderId="1" xfId="5" applyFont="1" applyFill="1" applyBorder="1" applyAlignment="1">
      <alignment vertical="center" wrapText="1"/>
    </xf>
    <xf numFmtId="0" fontId="53" fillId="2" borderId="1" xfId="5" applyFont="1" applyFill="1" applyBorder="1" applyAlignment="1">
      <alignment horizontal="center" vertical="center" wrapText="1"/>
    </xf>
    <xf numFmtId="0" fontId="53" fillId="2" borderId="1" xfId="5" applyFont="1" applyFill="1" applyBorder="1" applyAlignment="1">
      <alignment horizontal="left" vertical="center" wrapText="1"/>
    </xf>
    <xf numFmtId="0" fontId="74" fillId="2" borderId="17" xfId="7" applyFont="1" applyFill="1" applyBorder="1" applyAlignment="1" applyProtection="1">
      <alignment horizontal="center" vertical="center" wrapText="1"/>
      <protection locked="0"/>
    </xf>
    <xf numFmtId="0" fontId="53" fillId="2" borderId="12" xfId="5" applyFont="1" applyFill="1" applyBorder="1" applyAlignment="1">
      <alignment horizontal="left" vertical="center" wrapText="1" indent="1"/>
    </xf>
    <xf numFmtId="166" fontId="74" fillId="2" borderId="18" xfId="8" applyNumberFormat="1" applyFont="1" applyFill="1" applyBorder="1" applyAlignment="1" applyProtection="1">
      <alignment horizontal="center" vertical="center" wrapText="1"/>
    </xf>
    <xf numFmtId="0" fontId="76" fillId="2" borderId="1" xfId="5" applyFont="1" applyFill="1" applyBorder="1" applyAlignment="1">
      <alignment horizontal="left" vertical="center" wrapText="1" indent="5"/>
    </xf>
    <xf numFmtId="0" fontId="20" fillId="0" borderId="0" xfId="2" applyFont="1" applyAlignment="1">
      <alignment vertical="center"/>
    </xf>
    <xf numFmtId="0" fontId="20" fillId="0" borderId="7" xfId="2" applyFont="1" applyBorder="1" applyAlignment="1">
      <alignment horizontal="left" vertical="center"/>
    </xf>
    <xf numFmtId="0" fontId="20" fillId="0" borderId="7" xfId="2" applyFont="1" applyBorder="1" applyAlignment="1">
      <alignment horizontal="center" vertical="center" wrapText="1"/>
    </xf>
    <xf numFmtId="0" fontId="29" fillId="0" borderId="1" xfId="2" applyFont="1" applyBorder="1" applyAlignment="1">
      <alignment horizontal="center"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1"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5"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6" fillId="0" borderId="1" xfId="0" applyFont="1" applyBorder="1" applyAlignment="1">
      <alignment vertical="center"/>
    </xf>
    <xf numFmtId="49" fontId="11" fillId="0" borderId="3" xfId="0" applyNumberFormat="1" applyFont="1" applyBorder="1" applyAlignment="1">
      <alignment horizontal="center" vertical="center"/>
    </xf>
    <xf numFmtId="49" fontId="11"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2" fillId="0" borderId="3" xfId="0" applyFont="1" applyBorder="1" applyAlignment="1">
      <alignment horizontal="justify" vertical="center" wrapText="1"/>
    </xf>
    <xf numFmtId="0" fontId="65" fillId="0" borderId="2" xfId="0" applyFont="1" applyBorder="1" applyAlignment="1">
      <alignment horizontal="center" vertical="center"/>
    </xf>
    <xf numFmtId="0" fontId="65" fillId="0" borderId="12" xfId="0" applyFont="1" applyBorder="1" applyAlignment="1">
      <alignment horizontal="center" vertical="center"/>
    </xf>
    <xf numFmtId="0" fontId="65" fillId="0" borderId="3" xfId="0" applyFont="1" applyBorder="1" applyAlignment="1">
      <alignment horizontal="left" vertical="center"/>
    </xf>
    <xf numFmtId="0" fontId="65" fillId="0" borderId="4" xfId="0" applyFont="1" applyBorder="1" applyAlignment="1">
      <alignment horizontal="left" vertical="center"/>
    </xf>
    <xf numFmtId="0" fontId="65" fillId="0" borderId="5" xfId="0" applyFont="1" applyBorder="1" applyAlignment="1">
      <alignment horizontal="left" vertical="center"/>
    </xf>
    <xf numFmtId="0" fontId="67" fillId="0" borderId="1" xfId="0" applyFont="1" applyBorder="1" applyAlignment="1">
      <alignment horizontal="center"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3" fontId="13" fillId="0" borderId="3" xfId="0" applyNumberFormat="1" applyFont="1" applyBorder="1" applyAlignment="1">
      <alignment horizontal="center" vertical="center"/>
    </xf>
    <xf numFmtId="3" fontId="13" fillId="0" borderId="5" xfId="0" applyNumberFormat="1" applyFont="1" applyBorder="1" applyAlignment="1">
      <alignment horizontal="center" vertical="center"/>
    </xf>
    <xf numFmtId="0" fontId="10" fillId="0" borderId="1" xfId="0" applyFont="1" applyBorder="1" applyAlignment="1">
      <alignment horizontal="left" vertical="center" wrapText="1"/>
    </xf>
    <xf numFmtId="0" fontId="16" fillId="0" borderId="1" xfId="0" applyFont="1" applyFill="1" applyBorder="1" applyAlignment="1">
      <alignment horizontal="center" vertical="center" wrapText="1"/>
    </xf>
    <xf numFmtId="0" fontId="10" fillId="0" borderId="1" xfId="0" applyFont="1" applyBorder="1" applyAlignment="1">
      <alignment vertical="center"/>
    </xf>
    <xf numFmtId="49" fontId="11" fillId="0" borderId="1" xfId="0" applyNumberFormat="1" applyFont="1" applyBorder="1" applyAlignment="1">
      <alignment horizontal="center" vertical="center"/>
    </xf>
    <xf numFmtId="0" fontId="2"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left" vertical="center"/>
    </xf>
    <xf numFmtId="0" fontId="12" fillId="0" borderId="1" xfId="0" applyFont="1" applyBorder="1" applyAlignment="1">
      <alignment horizontal="center" vertical="center"/>
    </xf>
    <xf numFmtId="0" fontId="9" fillId="0" borderId="1" xfId="0" applyFont="1" applyBorder="1" applyAlignment="1">
      <alignment horizontal="left" vertical="center"/>
    </xf>
    <xf numFmtId="3" fontId="13" fillId="0" borderId="1" xfId="0" applyNumberFormat="1" applyFont="1" applyBorder="1" applyAlignment="1">
      <alignment horizontal="center" vertical="center"/>
    </xf>
    <xf numFmtId="0" fontId="8" fillId="0" borderId="1" xfId="0" applyFont="1" applyBorder="1" applyAlignment="1">
      <alignment horizontal="left" vertical="center"/>
    </xf>
    <xf numFmtId="0" fontId="17" fillId="0" borderId="3" xfId="0" applyFont="1" applyBorder="1" applyAlignment="1">
      <alignment horizontal="justify" vertical="center" wrapText="1"/>
    </xf>
    <xf numFmtId="0" fontId="17" fillId="0" borderId="4" xfId="0" applyFont="1" applyBorder="1" applyAlignment="1">
      <alignment horizontal="justify" vertical="center" wrapText="1"/>
    </xf>
    <xf numFmtId="0" fontId="17" fillId="0" borderId="5" xfId="0" applyFont="1" applyBorder="1" applyAlignment="1">
      <alignment horizontal="justify" vertical="center" wrapText="1"/>
    </xf>
    <xf numFmtId="0" fontId="6" fillId="0" borderId="11"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0" fillId="0" borderId="3" xfId="0" applyFont="1" applyBorder="1" applyAlignment="1">
      <alignment vertical="center"/>
    </xf>
    <xf numFmtId="0" fontId="30" fillId="0" borderId="4" xfId="0" applyFont="1" applyBorder="1" applyAlignment="1">
      <alignment vertical="center"/>
    </xf>
    <xf numFmtId="0" fontId="30" fillId="0" borderId="5" xfId="0" applyFont="1" applyBorder="1" applyAlignment="1">
      <alignment vertical="center"/>
    </xf>
    <xf numFmtId="0" fontId="24" fillId="0" borderId="3" xfId="1" applyFont="1" applyBorder="1" applyAlignment="1">
      <alignment horizontal="left" vertical="center" wrapText="1"/>
    </xf>
    <xf numFmtId="0" fontId="24" fillId="0" borderId="4" xfId="1" applyFont="1" applyBorder="1" applyAlignment="1">
      <alignment horizontal="left" vertical="center" wrapText="1"/>
    </xf>
    <xf numFmtId="0" fontId="24" fillId="0" borderId="5" xfId="1" applyFont="1" applyBorder="1" applyAlignment="1">
      <alignment horizontal="left"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5" fillId="0" borderId="1" xfId="0" applyFont="1" applyBorder="1" applyAlignment="1">
      <alignment horizontal="center" vertical="center"/>
    </xf>
    <xf numFmtId="0" fontId="35" fillId="2" borderId="17" xfId="5" applyFont="1" applyFill="1" applyBorder="1" applyAlignment="1" applyProtection="1">
      <alignment horizontal="center" vertical="center"/>
      <protection locked="0"/>
    </xf>
    <xf numFmtId="0" fontId="35" fillId="2" borderId="18" xfId="5" applyFont="1" applyFill="1" applyBorder="1" applyAlignment="1" applyProtection="1">
      <alignment horizontal="center" vertical="center"/>
      <protection locked="0"/>
    </xf>
  </cellXfs>
  <cellStyles count="12">
    <cellStyle name="Comma 2" xfId="8"/>
    <cellStyle name="Comma 2 4" xfId="6"/>
    <cellStyle name="Comma 3" xfId="10"/>
    <cellStyle name="Comma 3 2" xfId="11"/>
    <cellStyle name="Comma 7" xfId="9"/>
    <cellStyle name="Normal" xfId="0" builtinId="0"/>
    <cellStyle name="Normal 2" xfId="5"/>
    <cellStyle name="Normal 3 2" xfId="1"/>
    <cellStyle name="Normal 5 2" xfId="4"/>
    <cellStyle name="Normal_cxrili 30.12.2008 BOLOOOOO" xfId="7"/>
    <cellStyle name="Обычный 2"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2%20&#4310;&#4317;&#4306;&#4304;&#4307;&#4312;%20&#4306;&#4304;&#4316;&#4304;&#4311;&#4314;&#4308;&#4305;&#4312;&#4321;%20&#4334;&#4308;&#4314;&#4328;&#4308;&#4332;&#4327;&#4317;&#4305;&#4304;%20(2)1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03%20&#4306;&#4304;&#4316;&#4304;&#4311;&#4314;&#4308;&#4305;&#4312;&#4321;%20&#4334;&#4308;&#4314;&#4315;&#4312;&#4321;&#4304;&#4332;&#4309;&#4307;&#4317;&#4315;&#4317;&#4305;&#4312;&#4321;%20&#4306;&#4304;&#4310;&#4320;&#4307;&#4304;%20&#4307;&#4304;%20&#4306;&#4308;&#4316;&#4307;&#4308;&#4320;&#4323;&#4314;&#4312;%20&#4311;&#4304;&#4316;&#4304;&#4321;&#4332;&#4317;&#4320;&#4317;&#4305;&#4312;&#4321;%20&#4334;&#4308;&#4314;&#4328;&#4308;&#4332;&#4327;&#4317;&#4305;&#4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02"/>
      <sheetName val="ინდიკატორი 0402 (3)"/>
      <sheetName val="040201"/>
      <sheetName val="ინდიკატორი 040201"/>
      <sheetName val="040202"/>
      <sheetName val="ინდიკატორი 040202 (2)"/>
      <sheetName val="040203"/>
      <sheetName val="ინდიკატორი 040203"/>
    </sheetNames>
    <sheetDataSet>
      <sheetData sheetId="0">
        <row r="12">
          <cell r="C12">
            <v>60000</v>
          </cell>
          <cell r="D12">
            <v>65000</v>
          </cell>
          <cell r="E12">
            <v>100000</v>
          </cell>
          <cell r="F12">
            <v>500000</v>
          </cell>
        </row>
        <row r="13">
          <cell r="C13">
            <v>160000</v>
          </cell>
          <cell r="D13">
            <v>200000</v>
          </cell>
          <cell r="E13">
            <v>200000</v>
          </cell>
          <cell r="F13">
            <v>200000</v>
          </cell>
        </row>
        <row r="14">
          <cell r="C14">
            <v>20000</v>
          </cell>
          <cell r="D14">
            <v>25000</v>
          </cell>
          <cell r="E14">
            <v>20000</v>
          </cell>
          <cell r="F14">
            <v>25000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03"/>
      <sheetName val="ინდიკატორი 0403"/>
      <sheetName val="040301"/>
      <sheetName val="ინდიკატორი 040301 (2)"/>
      <sheetName val="040302"/>
      <sheetName val="ინდიკატორი 040302"/>
    </sheetNames>
    <sheetDataSet>
      <sheetData sheetId="0">
        <row r="12">
          <cell r="C12">
            <v>55000</v>
          </cell>
          <cell r="D12">
            <v>55000</v>
          </cell>
          <cell r="E12">
            <v>55000</v>
          </cell>
          <cell r="F12">
            <v>60000</v>
          </cell>
        </row>
        <row r="13">
          <cell r="C13">
            <v>15000</v>
          </cell>
          <cell r="D13">
            <v>15000</v>
          </cell>
          <cell r="E13">
            <v>15000</v>
          </cell>
          <cell r="F13">
            <v>20000</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workbookViewId="0">
      <selection activeCell="F14" sqref="F14"/>
    </sheetView>
  </sheetViews>
  <sheetFormatPr defaultRowHeight="15"/>
  <cols>
    <col min="1" max="1" width="17" customWidth="1"/>
    <col min="2" max="2" width="53.5703125" customWidth="1"/>
    <col min="3" max="6" width="13.42578125" customWidth="1"/>
  </cols>
  <sheetData>
    <row r="1" spans="1:6" ht="36.75" customHeight="1">
      <c r="A1" s="201" t="s">
        <v>55</v>
      </c>
      <c r="B1" s="201"/>
      <c r="C1" s="201"/>
      <c r="D1" s="201"/>
      <c r="E1" s="201"/>
      <c r="F1" s="201"/>
    </row>
    <row r="2" spans="1:6" ht="56.25" customHeight="1">
      <c r="A2" s="202" t="s">
        <v>56</v>
      </c>
      <c r="B2" s="202"/>
      <c r="C2" s="203" t="s">
        <v>52</v>
      </c>
      <c r="D2" s="203"/>
      <c r="E2" s="203"/>
      <c r="F2" s="203"/>
    </row>
    <row r="3" spans="1:6" ht="46.5" customHeight="1">
      <c r="A3" s="15" t="s">
        <v>57</v>
      </c>
      <c r="B3" s="16" t="s">
        <v>1</v>
      </c>
      <c r="C3" s="16" t="s">
        <v>17</v>
      </c>
      <c r="D3" s="16" t="s">
        <v>104</v>
      </c>
      <c r="E3" s="16" t="s">
        <v>320</v>
      </c>
      <c r="F3" s="16" t="s">
        <v>334</v>
      </c>
    </row>
    <row r="4" spans="1:6" ht="40.5" customHeight="1">
      <c r="A4" s="35" t="s">
        <v>61</v>
      </c>
      <c r="B4" s="36" t="s">
        <v>53</v>
      </c>
      <c r="C4" s="40">
        <f>SUM(C5:C6)</f>
        <v>9120000</v>
      </c>
      <c r="D4" s="40">
        <f>SUM(D5:D6)</f>
        <v>9571000</v>
      </c>
      <c r="E4" s="40">
        <f>SUM(E5:E6)</f>
        <v>10500000</v>
      </c>
      <c r="F4" s="40">
        <f>SUM(F5:F6)</f>
        <v>11550000</v>
      </c>
    </row>
    <row r="5" spans="1:6" ht="24.75" customHeight="1">
      <c r="A5" s="37" t="s">
        <v>62</v>
      </c>
      <c r="B5" s="138" t="s">
        <v>60</v>
      </c>
      <c r="C5" s="17">
        <f>'0401'!C12</f>
        <v>9100000</v>
      </c>
      <c r="D5" s="17">
        <f>'0401'!D12</f>
        <v>9500000</v>
      </c>
      <c r="E5" s="17">
        <f>'0401'!E12</f>
        <v>10500000</v>
      </c>
      <c r="F5" s="17">
        <f>'0401'!F12</f>
        <v>11550000</v>
      </c>
    </row>
    <row r="6" spans="1:6" ht="39" customHeight="1">
      <c r="A6" s="38" t="s">
        <v>63</v>
      </c>
      <c r="B6" s="136" t="s">
        <v>68</v>
      </c>
      <c r="C6" s="18">
        <f>'0401'!C13</f>
        <v>20000</v>
      </c>
      <c r="D6" s="18">
        <f>'0401'!D13</f>
        <v>71000</v>
      </c>
      <c r="E6" s="18">
        <f>'0401'!E13</f>
        <v>0</v>
      </c>
      <c r="F6" s="18">
        <f>'0401'!F13</f>
        <v>0</v>
      </c>
    </row>
    <row r="7" spans="1:6" ht="38.25" customHeight="1">
      <c r="A7" s="35" t="s">
        <v>64</v>
      </c>
      <c r="B7" s="36" t="s">
        <v>65</v>
      </c>
      <c r="C7" s="40">
        <f>SUM(C8:C10)</f>
        <v>240000</v>
      </c>
      <c r="D7" s="40">
        <f t="shared" ref="D7:F7" si="0">SUM(D8:D10)</f>
        <v>290000</v>
      </c>
      <c r="E7" s="40">
        <f t="shared" si="0"/>
        <v>320000</v>
      </c>
      <c r="F7" s="40">
        <f t="shared" si="0"/>
        <v>725000</v>
      </c>
    </row>
    <row r="8" spans="1:6" ht="30">
      <c r="A8" s="41" t="s">
        <v>66</v>
      </c>
      <c r="B8" s="139" t="s">
        <v>325</v>
      </c>
      <c r="C8" s="42">
        <f>'[1]0402'!$C$12</f>
        <v>60000</v>
      </c>
      <c r="D8" s="42">
        <f>'[1]0402'!$D$12</f>
        <v>65000</v>
      </c>
      <c r="E8" s="42">
        <f>'[1]0402'!$E$12</f>
        <v>100000</v>
      </c>
      <c r="F8" s="42">
        <f>'[1]0402'!$F$12</f>
        <v>500000</v>
      </c>
    </row>
    <row r="9" spans="1:6" ht="38.25" customHeight="1">
      <c r="A9" s="44" t="s">
        <v>67</v>
      </c>
      <c r="B9" s="140" t="s">
        <v>326</v>
      </c>
      <c r="C9" s="20">
        <f>'[1]0402'!$C$13</f>
        <v>160000</v>
      </c>
      <c r="D9" s="20">
        <f>'[1]0402'!$D$13</f>
        <v>200000</v>
      </c>
      <c r="E9" s="20">
        <f>'[1]0402'!$E$13</f>
        <v>200000</v>
      </c>
      <c r="F9" s="20">
        <f>'[1]0402'!$F$13</f>
        <v>200000</v>
      </c>
    </row>
    <row r="10" spans="1:6" ht="34.5" customHeight="1">
      <c r="A10" s="39" t="s">
        <v>106</v>
      </c>
      <c r="B10" s="137" t="s">
        <v>327</v>
      </c>
      <c r="C10" s="19">
        <f>'[1]0402'!$C$14</f>
        <v>20000</v>
      </c>
      <c r="D10" s="43">
        <f>'[1]0402'!$D$14</f>
        <v>25000</v>
      </c>
      <c r="E10" s="43">
        <f>'[1]0402'!$E$14</f>
        <v>20000</v>
      </c>
      <c r="F10" s="43">
        <f>'[1]0402'!$F$14</f>
        <v>25000</v>
      </c>
    </row>
    <row r="11" spans="1:6" ht="38.25" customHeight="1">
      <c r="A11" s="35" t="s">
        <v>98</v>
      </c>
      <c r="B11" s="36" t="s">
        <v>324</v>
      </c>
      <c r="C11" s="40">
        <f>SUM(C12:C13)</f>
        <v>70000</v>
      </c>
      <c r="D11" s="40">
        <f>SUM(D12:D13)</f>
        <v>70000</v>
      </c>
      <c r="E11" s="40">
        <f>SUM(E12:E13)</f>
        <v>70000</v>
      </c>
      <c r="F11" s="40">
        <f>SUM(F12:F13)</f>
        <v>80000</v>
      </c>
    </row>
    <row r="12" spans="1:6" ht="28.5" customHeight="1">
      <c r="A12" s="38" t="s">
        <v>99</v>
      </c>
      <c r="B12" s="140" t="s">
        <v>328</v>
      </c>
      <c r="C12" s="20">
        <f>'[2]0403'!$C$12</f>
        <v>55000</v>
      </c>
      <c r="D12" s="20">
        <f>'[2]0403'!$D$12</f>
        <v>55000</v>
      </c>
      <c r="E12" s="20">
        <f>'[2]0403'!$E$12</f>
        <v>55000</v>
      </c>
      <c r="F12" s="20">
        <f>'[2]0403'!$F$12</f>
        <v>60000</v>
      </c>
    </row>
    <row r="13" spans="1:6" ht="34.5" customHeight="1">
      <c r="A13" s="39" t="s">
        <v>100</v>
      </c>
      <c r="B13" s="140" t="s">
        <v>69</v>
      </c>
      <c r="C13" s="20">
        <f>'[2]0403'!$C$13</f>
        <v>15000</v>
      </c>
      <c r="D13" s="20">
        <f>'[2]0403'!$D$13</f>
        <v>15000</v>
      </c>
      <c r="E13" s="20">
        <f>'[2]0403'!$E$13</f>
        <v>15000</v>
      </c>
      <c r="F13" s="20">
        <f>'[2]0403'!$F$13</f>
        <v>20000</v>
      </c>
    </row>
    <row r="14" spans="1:6" ht="37.5" customHeight="1">
      <c r="A14" s="204" t="s">
        <v>58</v>
      </c>
      <c r="B14" s="204"/>
      <c r="C14" s="20">
        <f>SUM(C4,C7,C11)</f>
        <v>9430000</v>
      </c>
      <c r="D14" s="20">
        <f>SUM(D4,D7,D11)</f>
        <v>9931000</v>
      </c>
      <c r="E14" s="20">
        <f>SUM(E4,E7,E11)</f>
        <v>10890000</v>
      </c>
      <c r="F14" s="20">
        <f>SUM(F4,F7,F11)</f>
        <v>12355000</v>
      </c>
    </row>
    <row r="17" spans="3:6">
      <c r="C17" s="21"/>
      <c r="D17" s="21"/>
      <c r="E17" s="21"/>
      <c r="F17" s="21"/>
    </row>
  </sheetData>
  <mergeCells count="4">
    <mergeCell ref="A1:F1"/>
    <mergeCell ref="A2:B2"/>
    <mergeCell ref="C2:F2"/>
    <mergeCell ref="A14:B14"/>
  </mergeCells>
  <printOptions horizontalCentered="1"/>
  <pageMargins left="0.70866141732283472" right="0.70866141732283472" top="0.55118110236220474" bottom="0.55118110236220474" header="0.31496062992125984" footer="0.31496062992125984"/>
  <pageSetup paperSize="9" orientation="landscape" r:id="rId1"/>
  <ignoredErrors>
    <ignoredError sqref="A5:A6 A8"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7"/>
  <sheetViews>
    <sheetView topLeftCell="A7" workbookViewId="0">
      <selection activeCell="D14" sqref="D14"/>
    </sheetView>
  </sheetViews>
  <sheetFormatPr defaultRowHeight="15"/>
  <cols>
    <col min="1" max="1" width="41.140625" customWidth="1"/>
    <col min="2" max="6" width="14.5703125" customWidth="1"/>
    <col min="7" max="7" width="13.7109375" customWidth="1"/>
    <col min="8" max="8" width="14.7109375" customWidth="1"/>
    <col min="9" max="9" width="16.7109375" customWidth="1"/>
    <col min="10" max="10" width="18" customWidth="1"/>
    <col min="11" max="11" width="14.28515625" customWidth="1"/>
  </cols>
  <sheetData>
    <row r="1" spans="1:9">
      <c r="A1" s="1"/>
      <c r="B1" s="211"/>
      <c r="C1" s="211"/>
      <c r="D1" s="211"/>
      <c r="E1" s="211"/>
      <c r="F1" s="211"/>
    </row>
    <row r="2" spans="1:9" ht="34.9" customHeight="1">
      <c r="A2" s="222" t="s">
        <v>2</v>
      </c>
      <c r="B2" s="223"/>
      <c r="C2" s="220" t="s">
        <v>52</v>
      </c>
      <c r="D2" s="220"/>
      <c r="E2" s="220"/>
      <c r="F2" s="221"/>
    </row>
    <row r="3" spans="1:9" ht="30.6" customHeight="1">
      <c r="A3" s="217" t="s">
        <v>3</v>
      </c>
      <c r="B3" s="217"/>
      <c r="C3" s="217"/>
      <c r="D3" s="217"/>
      <c r="E3" s="218" t="s">
        <v>47</v>
      </c>
      <c r="F3" s="219"/>
    </row>
    <row r="4" spans="1:9" ht="32.450000000000003" customHeight="1">
      <c r="A4" s="4" t="s">
        <v>4</v>
      </c>
      <c r="B4" s="220" t="s">
        <v>53</v>
      </c>
      <c r="C4" s="220"/>
      <c r="D4" s="220"/>
      <c r="E4" s="220"/>
      <c r="F4" s="221"/>
    </row>
    <row r="5" spans="1:9" ht="52.5" customHeight="1">
      <c r="A5" s="4" t="s">
        <v>5</v>
      </c>
      <c r="B5" s="212" t="s">
        <v>103</v>
      </c>
      <c r="C5" s="213"/>
      <c r="D5" s="213"/>
      <c r="E5" s="213"/>
      <c r="F5" s="214"/>
      <c r="I5" s="3"/>
    </row>
    <row r="6" spans="1:9" ht="36.6" customHeight="1">
      <c r="A6" s="224" t="s">
        <v>6</v>
      </c>
      <c r="B6" s="225"/>
      <c r="C6" s="225"/>
      <c r="D6" s="226"/>
      <c r="E6" s="215" t="s">
        <v>329</v>
      </c>
      <c r="F6" s="216"/>
    </row>
    <row r="7" spans="1:9" ht="30.6" customHeight="1">
      <c r="A7" s="205" t="s">
        <v>7</v>
      </c>
      <c r="B7" s="206"/>
      <c r="C7" s="206"/>
      <c r="D7" s="206"/>
      <c r="E7" s="206"/>
      <c r="F7" s="207"/>
    </row>
    <row r="8" spans="1:9" ht="68.25" customHeight="1">
      <c r="A8" s="208" t="s">
        <v>322</v>
      </c>
      <c r="B8" s="209"/>
      <c r="C8" s="209"/>
      <c r="D8" s="209"/>
      <c r="E8" s="209"/>
      <c r="F8" s="210"/>
    </row>
    <row r="9" spans="1:9" ht="31.9" customHeight="1">
      <c r="A9" s="205" t="s">
        <v>8</v>
      </c>
      <c r="B9" s="206"/>
      <c r="C9" s="206"/>
      <c r="D9" s="206"/>
      <c r="E9" s="206"/>
      <c r="F9" s="207"/>
    </row>
    <row r="10" spans="1:9" ht="173.25" customHeight="1">
      <c r="A10" s="208" t="s">
        <v>321</v>
      </c>
      <c r="B10" s="230"/>
      <c r="C10" s="230"/>
      <c r="D10" s="230"/>
      <c r="E10" s="230"/>
      <c r="F10" s="231"/>
    </row>
    <row r="11" spans="1:9" ht="61.9" customHeight="1">
      <c r="A11" s="4" t="s">
        <v>11</v>
      </c>
      <c r="B11" s="10" t="s">
        <v>9</v>
      </c>
      <c r="C11" s="11" t="s">
        <v>0</v>
      </c>
      <c r="D11" s="11" t="s">
        <v>105</v>
      </c>
      <c r="E11" s="11" t="s">
        <v>330</v>
      </c>
      <c r="F11" s="11" t="s">
        <v>331</v>
      </c>
    </row>
    <row r="12" spans="1:9" ht="33" customHeight="1">
      <c r="A12" s="28" t="s">
        <v>49</v>
      </c>
      <c r="B12" s="29">
        <f>C12+D12+E12+F12</f>
        <v>40650000</v>
      </c>
      <c r="C12" s="30">
        <v>9100000</v>
      </c>
      <c r="D12" s="30">
        <v>9500000</v>
      </c>
      <c r="E12" s="30">
        <v>10500000</v>
      </c>
      <c r="F12" s="30">
        <v>11550000</v>
      </c>
    </row>
    <row r="13" spans="1:9" ht="31.5" customHeight="1">
      <c r="A13" s="33" t="s">
        <v>48</v>
      </c>
      <c r="B13" s="29">
        <f>C13+D13+E13+F13</f>
        <v>91000</v>
      </c>
      <c r="C13" s="34">
        <v>20000</v>
      </c>
      <c r="D13" s="34">
        <v>71000</v>
      </c>
      <c r="E13" s="34"/>
      <c r="F13" s="34"/>
    </row>
    <row r="14" spans="1:9" ht="38.450000000000003" customHeight="1">
      <c r="A14" s="4" t="s">
        <v>34</v>
      </c>
      <c r="B14" s="22">
        <f>SUM(B12:B13)</f>
        <v>40741000</v>
      </c>
      <c r="C14" s="22">
        <f>SUM(C12:C13)</f>
        <v>9120000</v>
      </c>
      <c r="D14" s="22">
        <f>SUM(D12:D13)</f>
        <v>9571000</v>
      </c>
      <c r="E14" s="22">
        <f>SUM(E12:E13)</f>
        <v>10500000</v>
      </c>
      <c r="F14" s="22">
        <f>SUM(F12:F13)</f>
        <v>11550000</v>
      </c>
    </row>
    <row r="15" spans="1:9" ht="40.15" customHeight="1">
      <c r="A15" s="205" t="s">
        <v>10</v>
      </c>
      <c r="B15" s="206"/>
      <c r="C15" s="206"/>
      <c r="D15" s="206"/>
      <c r="E15" s="206"/>
      <c r="F15" s="207"/>
    </row>
    <row r="16" spans="1:9" ht="57.6" customHeight="1">
      <c r="A16" s="232" t="s">
        <v>81</v>
      </c>
      <c r="B16" s="209"/>
      <c r="C16" s="209"/>
      <c r="D16" s="209"/>
      <c r="E16" s="209"/>
      <c r="F16" s="210"/>
    </row>
    <row r="17" spans="1:6" ht="115.5" customHeight="1">
      <c r="A17" s="31" t="s">
        <v>78</v>
      </c>
      <c r="B17" s="227" t="s">
        <v>323</v>
      </c>
      <c r="C17" s="228"/>
      <c r="D17" s="229"/>
      <c r="E17" s="27" t="s">
        <v>79</v>
      </c>
      <c r="F17" s="32" t="s">
        <v>80</v>
      </c>
    </row>
  </sheetData>
  <mergeCells count="16">
    <mergeCell ref="B17:D17"/>
    <mergeCell ref="A10:F10"/>
    <mergeCell ref="A9:F9"/>
    <mergeCell ref="A15:F15"/>
    <mergeCell ref="A16:F16"/>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
  <sheetViews>
    <sheetView workbookViewId="0">
      <selection activeCell="M3" sqref="M3"/>
    </sheetView>
  </sheetViews>
  <sheetFormatPr defaultRowHeight="15"/>
  <cols>
    <col min="1" max="1" width="17.28515625" customWidth="1"/>
    <col min="2" max="2" width="22" customWidth="1"/>
    <col min="3" max="3" width="11" customWidth="1"/>
    <col min="4" max="4" width="10.7109375" customWidth="1"/>
    <col min="5" max="5" width="8.140625" customWidth="1"/>
    <col min="6" max="6" width="7.7109375" customWidth="1"/>
    <col min="7" max="7" width="8.85546875" customWidth="1"/>
    <col min="8" max="8" width="9.85546875" customWidth="1"/>
    <col min="9" max="9" width="12" customWidth="1"/>
    <col min="10" max="10" width="12.28515625" customWidth="1"/>
    <col min="11" max="11" width="9.42578125" customWidth="1"/>
    <col min="12" max="12" width="14.5703125" customWidth="1"/>
  </cols>
  <sheetData>
    <row r="1" spans="1:12" ht="45" customHeight="1">
      <c r="A1" s="233" t="s">
        <v>45</v>
      </c>
      <c r="B1" s="235" t="s">
        <v>12</v>
      </c>
      <c r="C1" s="236"/>
      <c r="D1" s="236"/>
      <c r="E1" s="236"/>
      <c r="F1" s="236"/>
      <c r="G1" s="236"/>
      <c r="H1" s="236"/>
      <c r="I1" s="236"/>
      <c r="J1" s="236"/>
      <c r="K1" s="236"/>
      <c r="L1" s="237"/>
    </row>
    <row r="2" spans="1:12" ht="66.75" customHeight="1">
      <c r="A2" s="234"/>
      <c r="B2" s="141" t="s">
        <v>13</v>
      </c>
      <c r="C2" s="141" t="s">
        <v>332</v>
      </c>
      <c r="D2" s="141" t="s">
        <v>333</v>
      </c>
      <c r="E2" s="141" t="s">
        <v>105</v>
      </c>
      <c r="F2" s="141" t="s">
        <v>330</v>
      </c>
      <c r="G2" s="142" t="s">
        <v>334</v>
      </c>
      <c r="H2" s="143" t="s">
        <v>14</v>
      </c>
      <c r="I2" s="143" t="s">
        <v>35</v>
      </c>
      <c r="J2" s="143" t="s">
        <v>43</v>
      </c>
      <c r="K2" s="143" t="s">
        <v>15</v>
      </c>
      <c r="L2" s="141" t="s">
        <v>16</v>
      </c>
    </row>
    <row r="3" spans="1:12" ht="58.5" customHeight="1">
      <c r="A3" s="238" t="s">
        <v>70</v>
      </c>
      <c r="B3" s="144" t="s">
        <v>71</v>
      </c>
      <c r="C3" s="145">
        <v>29</v>
      </c>
      <c r="D3" s="145">
        <v>29</v>
      </c>
      <c r="E3" s="145">
        <v>29</v>
      </c>
      <c r="F3" s="145">
        <v>29</v>
      </c>
      <c r="G3" s="145">
        <v>29</v>
      </c>
      <c r="H3" s="146" t="s">
        <v>85</v>
      </c>
      <c r="I3" s="147">
        <v>0</v>
      </c>
      <c r="J3" s="148" t="s">
        <v>89</v>
      </c>
      <c r="K3" s="148" t="s">
        <v>90</v>
      </c>
      <c r="L3" s="149" t="s">
        <v>91</v>
      </c>
    </row>
    <row r="4" spans="1:12" ht="89.25" customHeight="1">
      <c r="A4" s="238"/>
      <c r="B4" s="144" t="s">
        <v>72</v>
      </c>
      <c r="C4" s="150">
        <v>0.54</v>
      </c>
      <c r="D4" s="150">
        <v>0.6</v>
      </c>
      <c r="E4" s="150">
        <v>0.65</v>
      </c>
      <c r="F4" s="150">
        <v>0.67</v>
      </c>
      <c r="G4" s="150">
        <v>0.7</v>
      </c>
      <c r="H4" s="146" t="s">
        <v>86</v>
      </c>
      <c r="I4" s="147">
        <v>0.05</v>
      </c>
      <c r="J4" s="148" t="s">
        <v>89</v>
      </c>
      <c r="K4" s="148" t="s">
        <v>90</v>
      </c>
      <c r="L4" s="149" t="s">
        <v>92</v>
      </c>
    </row>
    <row r="5" spans="1:12" ht="65.25" customHeight="1">
      <c r="A5" s="238"/>
      <c r="B5" s="144" t="s">
        <v>73</v>
      </c>
      <c r="C5" s="145">
        <v>3395</v>
      </c>
      <c r="D5" s="145">
        <v>4104</v>
      </c>
      <c r="E5" s="145">
        <v>4250</v>
      </c>
      <c r="F5" s="145">
        <v>4400</v>
      </c>
      <c r="G5" s="145">
        <v>4500</v>
      </c>
      <c r="H5" s="146" t="s">
        <v>87</v>
      </c>
      <c r="I5" s="147">
        <v>0.1</v>
      </c>
      <c r="J5" s="148" t="s">
        <v>89</v>
      </c>
      <c r="K5" s="148" t="s">
        <v>90</v>
      </c>
      <c r="L5" s="149" t="s">
        <v>93</v>
      </c>
    </row>
    <row r="6" spans="1:12" ht="58.9" customHeight="1">
      <c r="A6" s="238"/>
      <c r="B6" s="151" t="s">
        <v>74</v>
      </c>
      <c r="C6" s="152">
        <v>9.0909090909090912E-2</v>
      </c>
      <c r="D6" s="152">
        <v>9.0909090909090912E-2</v>
      </c>
      <c r="E6" s="152">
        <v>9.0909090909090912E-2</v>
      </c>
      <c r="F6" s="152">
        <v>9.0909090909090912E-2</v>
      </c>
      <c r="G6" s="152">
        <v>9.0909090909090912E-2</v>
      </c>
      <c r="H6" s="152">
        <v>9.0909090909090912E-2</v>
      </c>
      <c r="I6" s="147">
        <v>0.05</v>
      </c>
      <c r="J6" s="148" t="s">
        <v>89</v>
      </c>
      <c r="K6" s="148" t="s">
        <v>90</v>
      </c>
      <c r="L6" s="153" t="s">
        <v>93</v>
      </c>
    </row>
    <row r="7" spans="1:12" ht="62.45" customHeight="1">
      <c r="A7" s="238"/>
      <c r="B7" s="154" t="s">
        <v>84</v>
      </c>
      <c r="C7" s="155">
        <v>45</v>
      </c>
      <c r="D7" s="155">
        <v>50</v>
      </c>
      <c r="E7" s="155">
        <v>55</v>
      </c>
      <c r="F7" s="155">
        <v>60</v>
      </c>
      <c r="G7" s="155">
        <v>70</v>
      </c>
      <c r="H7" s="155" t="s">
        <v>88</v>
      </c>
      <c r="I7" s="156">
        <v>0.05</v>
      </c>
      <c r="J7" s="148" t="s">
        <v>89</v>
      </c>
      <c r="K7" s="148" t="s">
        <v>90</v>
      </c>
      <c r="L7" s="157" t="s">
        <v>94</v>
      </c>
    </row>
  </sheetData>
  <mergeCells count="3">
    <mergeCell ref="A1:A2"/>
    <mergeCell ref="B1:L1"/>
    <mergeCell ref="A3:A7"/>
  </mergeCells>
  <printOptions horizontalCentered="1"/>
  <pageMargins left="0.23622047244094491" right="0.23622047244094491" top="0.74803149606299213" bottom="0.74803149606299213" header="0.31496062992125984" footer="0.31496062992125984"/>
  <pageSetup paperSize="9"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E19" sqref="E19"/>
    </sheetView>
  </sheetViews>
  <sheetFormatPr defaultRowHeight="15"/>
  <cols>
    <col min="1" max="1" width="38.28515625" customWidth="1"/>
    <col min="2" max="6" width="14.28515625" customWidth="1"/>
  </cols>
  <sheetData>
    <row r="1" spans="1:6">
      <c r="A1" s="1"/>
      <c r="B1" s="211"/>
      <c r="C1" s="211"/>
      <c r="D1" s="211"/>
      <c r="E1" s="211"/>
      <c r="F1" s="211"/>
    </row>
    <row r="2" spans="1:6" ht="31.15" customHeight="1">
      <c r="A2" s="244" t="s">
        <v>18</v>
      </c>
      <c r="B2" s="244"/>
      <c r="C2" s="245" t="s">
        <v>53</v>
      </c>
      <c r="D2" s="245"/>
      <c r="E2" s="245"/>
      <c r="F2" s="245"/>
    </row>
    <row r="3" spans="1:6" ht="30.6" customHeight="1">
      <c r="A3" s="246" t="s">
        <v>19</v>
      </c>
      <c r="B3" s="246"/>
      <c r="C3" s="246"/>
      <c r="D3" s="246"/>
      <c r="E3" s="247" t="s">
        <v>51</v>
      </c>
      <c r="F3" s="247"/>
    </row>
    <row r="4" spans="1:6" ht="32.450000000000003" customHeight="1">
      <c r="A4" s="5" t="s">
        <v>20</v>
      </c>
      <c r="B4" s="248" t="s">
        <v>50</v>
      </c>
      <c r="C4" s="249"/>
      <c r="D4" s="249"/>
      <c r="E4" s="249"/>
      <c r="F4" s="250"/>
    </row>
    <row r="5" spans="1:6" ht="34.15" customHeight="1">
      <c r="A5" s="12" t="s">
        <v>21</v>
      </c>
      <c r="B5" s="251" t="s">
        <v>54</v>
      </c>
      <c r="C5" s="251"/>
      <c r="D5" s="251"/>
      <c r="E5" s="251"/>
      <c r="F5" s="251"/>
    </row>
    <row r="6" spans="1:6" ht="34.15" customHeight="1">
      <c r="A6" s="252" t="s">
        <v>24</v>
      </c>
      <c r="B6" s="252"/>
      <c r="C6" s="252"/>
      <c r="D6" s="252"/>
      <c r="E6" s="253" t="s">
        <v>0</v>
      </c>
      <c r="F6" s="253"/>
    </row>
    <row r="7" spans="1:6" ht="25.5" customHeight="1">
      <c r="A7" s="254" t="s">
        <v>36</v>
      </c>
      <c r="B7" s="254"/>
      <c r="C7" s="254"/>
      <c r="D7" s="254"/>
      <c r="E7" s="255">
        <v>9120000</v>
      </c>
      <c r="F7" s="255"/>
    </row>
    <row r="8" spans="1:6" ht="34.15" hidden="1" customHeight="1">
      <c r="A8" s="239" t="s">
        <v>33</v>
      </c>
      <c r="B8" s="240"/>
      <c r="C8" s="240"/>
      <c r="D8" s="241"/>
      <c r="E8" s="242"/>
      <c r="F8" s="243"/>
    </row>
    <row r="9" spans="1:6" ht="34.15" hidden="1" customHeight="1">
      <c r="A9" s="254" t="s">
        <v>30</v>
      </c>
      <c r="B9" s="254"/>
      <c r="C9" s="254"/>
      <c r="D9" s="254"/>
      <c r="E9" s="255"/>
      <c r="F9" s="255"/>
    </row>
    <row r="10" spans="1:6" ht="34.15" hidden="1" customHeight="1">
      <c r="A10" s="239" t="s">
        <v>44</v>
      </c>
      <c r="B10" s="240"/>
      <c r="C10" s="240"/>
      <c r="D10" s="241"/>
      <c r="E10" s="242"/>
      <c r="F10" s="243"/>
    </row>
    <row r="11" spans="1:6" ht="34.15" customHeight="1">
      <c r="A11" s="256" t="s">
        <v>25</v>
      </c>
      <c r="B11" s="256"/>
      <c r="C11" s="256"/>
      <c r="D11" s="256"/>
      <c r="E11" s="255">
        <v>9120000</v>
      </c>
      <c r="F11" s="255"/>
    </row>
    <row r="12" spans="1:6" ht="24.75" customHeight="1">
      <c r="A12" s="205" t="s">
        <v>22</v>
      </c>
      <c r="B12" s="206"/>
      <c r="C12" s="206"/>
      <c r="D12" s="206"/>
      <c r="E12" s="206"/>
      <c r="F12" s="207"/>
    </row>
    <row r="13" spans="1:6" ht="49.5" customHeight="1">
      <c r="A13" s="257" t="s">
        <v>97</v>
      </c>
      <c r="B13" s="258"/>
      <c r="C13" s="258"/>
      <c r="D13" s="258"/>
      <c r="E13" s="258"/>
      <c r="F13" s="259"/>
    </row>
    <row r="14" spans="1:6" ht="27.75" customHeight="1">
      <c r="A14" s="205" t="s">
        <v>23</v>
      </c>
      <c r="B14" s="206"/>
      <c r="C14" s="206"/>
      <c r="D14" s="206"/>
      <c r="E14" s="206"/>
      <c r="F14" s="207"/>
    </row>
    <row r="15" spans="1:6" ht="185.25" customHeight="1">
      <c r="A15" s="208" t="s">
        <v>321</v>
      </c>
      <c r="B15" s="230"/>
      <c r="C15" s="230"/>
      <c r="D15" s="230"/>
      <c r="E15" s="230"/>
      <c r="F15" s="231"/>
    </row>
    <row r="16" spans="1:6" ht="27.6" customHeight="1">
      <c r="A16" s="260" t="s">
        <v>1</v>
      </c>
      <c r="B16" s="261"/>
      <c r="C16" s="262"/>
      <c r="D16" s="266" t="s">
        <v>32</v>
      </c>
      <c r="E16" s="267"/>
      <c r="F16" s="268"/>
    </row>
    <row r="17" spans="1:6" ht="45.75" customHeight="1">
      <c r="A17" s="263"/>
      <c r="B17" s="264"/>
      <c r="C17" s="265"/>
      <c r="D17" s="6" t="s">
        <v>26</v>
      </c>
      <c r="E17" s="7" t="s">
        <v>42</v>
      </c>
      <c r="F17" s="7" t="s">
        <v>27</v>
      </c>
    </row>
    <row r="18" spans="1:6" ht="34.5" customHeight="1">
      <c r="A18" s="269" t="s">
        <v>49</v>
      </c>
      <c r="B18" s="270"/>
      <c r="C18" s="271"/>
      <c r="D18" s="14">
        <v>1</v>
      </c>
      <c r="E18" s="25">
        <v>9120000</v>
      </c>
      <c r="F18" s="25">
        <f>D18*E18</f>
        <v>9120000</v>
      </c>
    </row>
    <row r="19" spans="1:6" ht="27" customHeight="1">
      <c r="A19" s="272" t="s">
        <v>59</v>
      </c>
      <c r="B19" s="273"/>
      <c r="C19" s="274"/>
      <c r="D19" s="23"/>
      <c r="E19" s="26"/>
      <c r="F19" s="24">
        <f>SUM(F18:F18)</f>
        <v>9120000</v>
      </c>
    </row>
    <row r="20" spans="1:6" ht="32.450000000000003" customHeight="1">
      <c r="A20" s="275" t="s">
        <v>28</v>
      </c>
      <c r="B20" s="276"/>
      <c r="C20" s="276"/>
      <c r="D20" s="276"/>
      <c r="E20" s="276"/>
      <c r="F20" s="277"/>
    </row>
    <row r="21" spans="1:6" ht="44.45" customHeight="1">
      <c r="A21" s="252" t="s">
        <v>1</v>
      </c>
      <c r="B21" s="252"/>
      <c r="C21" s="8" t="s">
        <v>41</v>
      </c>
      <c r="D21" s="9" t="s">
        <v>38</v>
      </c>
      <c r="E21" s="9" t="s">
        <v>39</v>
      </c>
      <c r="F21" s="9" t="s">
        <v>40</v>
      </c>
    </row>
    <row r="22" spans="1:6" ht="44.45" customHeight="1">
      <c r="A22" s="224" t="s">
        <v>60</v>
      </c>
      <c r="B22" s="226"/>
      <c r="C22" s="2" t="s">
        <v>37</v>
      </c>
      <c r="D22" s="13" t="s">
        <v>37</v>
      </c>
      <c r="E22" s="13" t="s">
        <v>37</v>
      </c>
      <c r="F22" s="13" t="s">
        <v>37</v>
      </c>
    </row>
    <row r="23" spans="1:6" ht="48" customHeight="1">
      <c r="A23" s="260" t="s">
        <v>29</v>
      </c>
      <c r="B23" s="261"/>
      <c r="C23" s="261"/>
      <c r="D23" s="261"/>
      <c r="E23" s="261"/>
      <c r="F23" s="262"/>
    </row>
    <row r="24" spans="1:6" ht="59.45" customHeight="1">
      <c r="A24" s="232" t="s">
        <v>83</v>
      </c>
      <c r="B24" s="209"/>
      <c r="C24" s="209"/>
      <c r="D24" s="209"/>
      <c r="E24" s="209"/>
      <c r="F24" s="210"/>
    </row>
    <row r="25" spans="1:6" ht="96" customHeight="1">
      <c r="A25" s="31" t="s">
        <v>82</v>
      </c>
      <c r="B25" s="227" t="s">
        <v>323</v>
      </c>
      <c r="C25" s="228"/>
      <c r="D25" s="229"/>
      <c r="E25" s="27" t="s">
        <v>79</v>
      </c>
      <c r="F25" s="32" t="s">
        <v>80</v>
      </c>
    </row>
  </sheetData>
  <mergeCells count="33">
    <mergeCell ref="B25:D25"/>
    <mergeCell ref="A18:C18"/>
    <mergeCell ref="A19:C19"/>
    <mergeCell ref="A24:F24"/>
    <mergeCell ref="A22:B22"/>
    <mergeCell ref="A20:F20"/>
    <mergeCell ref="A21:B21"/>
    <mergeCell ref="A23:F23"/>
    <mergeCell ref="A12:F12"/>
    <mergeCell ref="A13:F13"/>
    <mergeCell ref="A14:F14"/>
    <mergeCell ref="A15:F15"/>
    <mergeCell ref="A16:C17"/>
    <mergeCell ref="D16:F16"/>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F10" sqref="F10"/>
    </sheetView>
  </sheetViews>
  <sheetFormatPr defaultRowHeight="15"/>
  <cols>
    <col min="1" max="1" width="23.7109375" customWidth="1"/>
    <col min="2" max="2" width="22.42578125" customWidth="1"/>
    <col min="3" max="3" width="9.85546875" customWidth="1"/>
    <col min="4" max="4" width="12.42578125" customWidth="1"/>
    <col min="5" max="6" width="9.28515625" customWidth="1"/>
    <col min="7" max="7" width="13.28515625" customWidth="1"/>
    <col min="8" max="8" width="9.85546875" customWidth="1"/>
    <col min="9" max="9" width="10.7109375" customWidth="1"/>
    <col min="10" max="10" width="18.28515625" customWidth="1"/>
    <col min="11" max="12" width="8.85546875" customWidth="1"/>
  </cols>
  <sheetData>
    <row r="1" spans="1:9">
      <c r="B1" s="1"/>
      <c r="C1" s="211"/>
      <c r="D1" s="211"/>
      <c r="E1" s="211"/>
      <c r="F1" s="211"/>
      <c r="G1" s="211"/>
    </row>
    <row r="2" spans="1:9" ht="45" customHeight="1">
      <c r="A2" s="158" t="s">
        <v>46</v>
      </c>
      <c r="B2" s="278" t="s">
        <v>31</v>
      </c>
      <c r="C2" s="278"/>
      <c r="D2" s="278"/>
      <c r="E2" s="278"/>
      <c r="F2" s="278"/>
      <c r="G2" s="278"/>
      <c r="H2" s="278"/>
      <c r="I2" s="278"/>
    </row>
    <row r="3" spans="1:9" ht="71.45" customHeight="1">
      <c r="A3" s="238" t="s">
        <v>83</v>
      </c>
      <c r="B3" s="141" t="s">
        <v>13</v>
      </c>
      <c r="C3" s="141" t="s">
        <v>332</v>
      </c>
      <c r="D3" s="141" t="s">
        <v>333</v>
      </c>
      <c r="E3" s="159" t="s">
        <v>14</v>
      </c>
      <c r="F3" s="159" t="s">
        <v>35</v>
      </c>
      <c r="G3" s="159" t="s">
        <v>43</v>
      </c>
      <c r="H3" s="159" t="s">
        <v>15</v>
      </c>
      <c r="I3" s="159" t="s">
        <v>16</v>
      </c>
    </row>
    <row r="4" spans="1:9" ht="48.75" customHeight="1">
      <c r="A4" s="238"/>
      <c r="B4" s="160" t="s">
        <v>75</v>
      </c>
      <c r="C4" s="161">
        <v>570</v>
      </c>
      <c r="D4" s="161" t="s">
        <v>101</v>
      </c>
      <c r="E4" s="161" t="s">
        <v>26</v>
      </c>
      <c r="F4" s="162">
        <v>0.02</v>
      </c>
      <c r="G4" s="163" t="s">
        <v>95</v>
      </c>
      <c r="H4" s="163" t="s">
        <v>90</v>
      </c>
      <c r="I4" s="163" t="s">
        <v>96</v>
      </c>
    </row>
    <row r="5" spans="1:9" ht="48.75" customHeight="1">
      <c r="A5" s="238"/>
      <c r="B5" s="160" t="s">
        <v>76</v>
      </c>
      <c r="C5" s="164">
        <v>680</v>
      </c>
      <c r="D5" s="164" t="s">
        <v>101</v>
      </c>
      <c r="E5" s="161" t="s">
        <v>26</v>
      </c>
      <c r="F5" s="162">
        <v>0.02</v>
      </c>
      <c r="G5" s="163" t="s">
        <v>95</v>
      </c>
      <c r="H5" s="163" t="s">
        <v>90</v>
      </c>
      <c r="I5" s="163" t="s">
        <v>96</v>
      </c>
    </row>
    <row r="6" spans="1:9" ht="48.75" customHeight="1">
      <c r="A6" s="238"/>
      <c r="B6" s="161" t="s">
        <v>77</v>
      </c>
      <c r="C6" s="165">
        <v>200</v>
      </c>
      <c r="D6" s="166" t="s">
        <v>102</v>
      </c>
      <c r="E6" s="161" t="s">
        <v>26</v>
      </c>
      <c r="F6" s="167">
        <v>0.1</v>
      </c>
      <c r="G6" s="148" t="s">
        <v>95</v>
      </c>
      <c r="H6" s="148" t="s">
        <v>90</v>
      </c>
      <c r="I6" s="148" t="s">
        <v>96</v>
      </c>
    </row>
  </sheetData>
  <mergeCells count="3">
    <mergeCell ref="B2:I2"/>
    <mergeCell ref="A3:A6"/>
    <mergeCell ref="C1:G1"/>
  </mergeCells>
  <printOptions horizontalCentered="1"/>
  <pageMargins left="0.31496062992125984" right="0.31496062992125984" top="0.35433070866141736" bottom="0.35433070866141736" header="0.31496062992125984" footer="0.31496062992125984"/>
  <pageSetup paperSize="9"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indexed="10"/>
  </sheetPr>
  <dimension ref="A1:K234"/>
  <sheetViews>
    <sheetView view="pageBreakPreview" zoomScale="90" zoomScaleNormal="70" zoomScaleSheetLayoutView="90" workbookViewId="0">
      <selection activeCell="E10" sqref="E10"/>
    </sheetView>
  </sheetViews>
  <sheetFormatPr defaultRowHeight="15"/>
  <cols>
    <col min="1" max="1" width="9.5703125" customWidth="1"/>
    <col min="2" max="2" width="54" customWidth="1"/>
    <col min="3" max="3" width="13.28515625" hidden="1" customWidth="1"/>
    <col min="4" max="7" width="14.28515625" customWidth="1"/>
    <col min="11" max="11" width="10.85546875" bestFit="1" customWidth="1"/>
    <col min="238" max="238" width="5.140625" customWidth="1"/>
    <col min="239" max="239" width="7.28515625" customWidth="1"/>
    <col min="240" max="240" width="5.85546875" customWidth="1"/>
    <col min="241" max="241" width="0" hidden="1" customWidth="1"/>
    <col min="242" max="242" width="7.7109375" customWidth="1"/>
    <col min="243" max="243" width="9.5703125" customWidth="1"/>
    <col min="244" max="244" width="54" customWidth="1"/>
    <col min="245" max="248" width="0" hidden="1" customWidth="1"/>
    <col min="249" max="249" width="13.28515625" customWidth="1"/>
    <col min="250" max="251" width="14.28515625" customWidth="1"/>
    <col min="252" max="252" width="13.5703125" customWidth="1"/>
    <col min="253" max="253" width="13.28515625" customWidth="1"/>
    <col min="254" max="254" width="11.7109375" customWidth="1"/>
    <col min="255" max="260" width="0" hidden="1" customWidth="1"/>
    <col min="261" max="261" width="11.42578125" customWidth="1"/>
    <col min="263" max="263" width="10.5703125" bestFit="1" customWidth="1"/>
    <col min="267" max="267" width="10.85546875" bestFit="1" customWidth="1"/>
    <col min="494" max="494" width="5.140625" customWidth="1"/>
    <col min="495" max="495" width="7.28515625" customWidth="1"/>
    <col min="496" max="496" width="5.85546875" customWidth="1"/>
    <col min="497" max="497" width="0" hidden="1" customWidth="1"/>
    <col min="498" max="498" width="7.7109375" customWidth="1"/>
    <col min="499" max="499" width="9.5703125" customWidth="1"/>
    <col min="500" max="500" width="54" customWidth="1"/>
    <col min="501" max="504" width="0" hidden="1" customWidth="1"/>
    <col min="505" max="505" width="13.28515625" customWidth="1"/>
    <col min="506" max="507" width="14.28515625" customWidth="1"/>
    <col min="508" max="508" width="13.5703125" customWidth="1"/>
    <col min="509" max="509" width="13.28515625" customWidth="1"/>
    <col min="510" max="510" width="11.7109375" customWidth="1"/>
    <col min="511" max="516" width="0" hidden="1" customWidth="1"/>
    <col min="517" max="517" width="11.42578125" customWidth="1"/>
    <col min="519" max="519" width="10.5703125" bestFit="1" customWidth="1"/>
    <col min="523" max="523" width="10.85546875" bestFit="1" customWidth="1"/>
    <col min="750" max="750" width="5.140625" customWidth="1"/>
    <col min="751" max="751" width="7.28515625" customWidth="1"/>
    <col min="752" max="752" width="5.85546875" customWidth="1"/>
    <col min="753" max="753" width="0" hidden="1" customWidth="1"/>
    <col min="754" max="754" width="7.7109375" customWidth="1"/>
    <col min="755" max="755" width="9.5703125" customWidth="1"/>
    <col min="756" max="756" width="54" customWidth="1"/>
    <col min="757" max="760" width="0" hidden="1" customWidth="1"/>
    <col min="761" max="761" width="13.28515625" customWidth="1"/>
    <col min="762" max="763" width="14.28515625" customWidth="1"/>
    <col min="764" max="764" width="13.5703125" customWidth="1"/>
    <col min="765" max="765" width="13.28515625" customWidth="1"/>
    <col min="766" max="766" width="11.7109375" customWidth="1"/>
    <col min="767" max="772" width="0" hidden="1" customWidth="1"/>
    <col min="773" max="773" width="11.42578125" customWidth="1"/>
    <col min="775" max="775" width="10.5703125" bestFit="1" customWidth="1"/>
    <col min="779" max="779" width="10.85546875" bestFit="1" customWidth="1"/>
    <col min="1006" max="1006" width="5.140625" customWidth="1"/>
    <col min="1007" max="1007" width="7.28515625" customWidth="1"/>
    <col min="1008" max="1008" width="5.85546875" customWidth="1"/>
    <col min="1009" max="1009" width="0" hidden="1" customWidth="1"/>
    <col min="1010" max="1010" width="7.7109375" customWidth="1"/>
    <col min="1011" max="1011" width="9.5703125" customWidth="1"/>
    <col min="1012" max="1012" width="54" customWidth="1"/>
    <col min="1013" max="1016" width="0" hidden="1" customWidth="1"/>
    <col min="1017" max="1017" width="13.28515625" customWidth="1"/>
    <col min="1018" max="1019" width="14.28515625" customWidth="1"/>
    <col min="1020" max="1020" width="13.5703125" customWidth="1"/>
    <col min="1021" max="1021" width="13.28515625" customWidth="1"/>
    <col min="1022" max="1022" width="11.7109375" customWidth="1"/>
    <col min="1023" max="1028" width="0" hidden="1" customWidth="1"/>
    <col min="1029" max="1029" width="11.42578125" customWidth="1"/>
    <col min="1031" max="1031" width="10.5703125" bestFit="1" customWidth="1"/>
    <col min="1035" max="1035" width="10.85546875" bestFit="1" customWidth="1"/>
    <col min="1262" max="1262" width="5.140625" customWidth="1"/>
    <col min="1263" max="1263" width="7.28515625" customWidth="1"/>
    <col min="1264" max="1264" width="5.85546875" customWidth="1"/>
    <col min="1265" max="1265" width="0" hidden="1" customWidth="1"/>
    <col min="1266" max="1266" width="7.7109375" customWidth="1"/>
    <col min="1267" max="1267" width="9.5703125" customWidth="1"/>
    <col min="1268" max="1268" width="54" customWidth="1"/>
    <col min="1269" max="1272" width="0" hidden="1" customWidth="1"/>
    <col min="1273" max="1273" width="13.28515625" customWidth="1"/>
    <col min="1274" max="1275" width="14.28515625" customWidth="1"/>
    <col min="1276" max="1276" width="13.5703125" customWidth="1"/>
    <col min="1277" max="1277" width="13.28515625" customWidth="1"/>
    <col min="1278" max="1278" width="11.7109375" customWidth="1"/>
    <col min="1279" max="1284" width="0" hidden="1" customWidth="1"/>
    <col min="1285" max="1285" width="11.42578125" customWidth="1"/>
    <col min="1287" max="1287" width="10.5703125" bestFit="1" customWidth="1"/>
    <col min="1291" max="1291" width="10.85546875" bestFit="1" customWidth="1"/>
    <col min="1518" max="1518" width="5.140625" customWidth="1"/>
    <col min="1519" max="1519" width="7.28515625" customWidth="1"/>
    <col min="1520" max="1520" width="5.85546875" customWidth="1"/>
    <col min="1521" max="1521" width="0" hidden="1" customWidth="1"/>
    <col min="1522" max="1522" width="7.7109375" customWidth="1"/>
    <col min="1523" max="1523" width="9.5703125" customWidth="1"/>
    <col min="1524" max="1524" width="54" customWidth="1"/>
    <col min="1525" max="1528" width="0" hidden="1" customWidth="1"/>
    <col min="1529" max="1529" width="13.28515625" customWidth="1"/>
    <col min="1530" max="1531" width="14.28515625" customWidth="1"/>
    <col min="1532" max="1532" width="13.5703125" customWidth="1"/>
    <col min="1533" max="1533" width="13.28515625" customWidth="1"/>
    <col min="1534" max="1534" width="11.7109375" customWidth="1"/>
    <col min="1535" max="1540" width="0" hidden="1" customWidth="1"/>
    <col min="1541" max="1541" width="11.42578125" customWidth="1"/>
    <col min="1543" max="1543" width="10.5703125" bestFit="1" customWidth="1"/>
    <col min="1547" max="1547" width="10.85546875" bestFit="1" customWidth="1"/>
    <col min="1774" max="1774" width="5.140625" customWidth="1"/>
    <col min="1775" max="1775" width="7.28515625" customWidth="1"/>
    <col min="1776" max="1776" width="5.85546875" customWidth="1"/>
    <col min="1777" max="1777" width="0" hidden="1" customWidth="1"/>
    <col min="1778" max="1778" width="7.7109375" customWidth="1"/>
    <col min="1779" max="1779" width="9.5703125" customWidth="1"/>
    <col min="1780" max="1780" width="54" customWidth="1"/>
    <col min="1781" max="1784" width="0" hidden="1" customWidth="1"/>
    <col min="1785" max="1785" width="13.28515625" customWidth="1"/>
    <col min="1786" max="1787" width="14.28515625" customWidth="1"/>
    <col min="1788" max="1788" width="13.5703125" customWidth="1"/>
    <col min="1789" max="1789" width="13.28515625" customWidth="1"/>
    <col min="1790" max="1790" width="11.7109375" customWidth="1"/>
    <col min="1791" max="1796" width="0" hidden="1" customWidth="1"/>
    <col min="1797" max="1797" width="11.42578125" customWidth="1"/>
    <col min="1799" max="1799" width="10.5703125" bestFit="1" customWidth="1"/>
    <col min="1803" max="1803" width="10.85546875" bestFit="1" customWidth="1"/>
    <col min="2030" max="2030" width="5.140625" customWidth="1"/>
    <col min="2031" max="2031" width="7.28515625" customWidth="1"/>
    <col min="2032" max="2032" width="5.85546875" customWidth="1"/>
    <col min="2033" max="2033" width="0" hidden="1" customWidth="1"/>
    <col min="2034" max="2034" width="7.7109375" customWidth="1"/>
    <col min="2035" max="2035" width="9.5703125" customWidth="1"/>
    <col min="2036" max="2036" width="54" customWidth="1"/>
    <col min="2037" max="2040" width="0" hidden="1" customWidth="1"/>
    <col min="2041" max="2041" width="13.28515625" customWidth="1"/>
    <col min="2042" max="2043" width="14.28515625" customWidth="1"/>
    <col min="2044" max="2044" width="13.5703125" customWidth="1"/>
    <col min="2045" max="2045" width="13.28515625" customWidth="1"/>
    <col min="2046" max="2046" width="11.7109375" customWidth="1"/>
    <col min="2047" max="2052" width="0" hidden="1" customWidth="1"/>
    <col min="2053" max="2053" width="11.42578125" customWidth="1"/>
    <col min="2055" max="2055" width="10.5703125" bestFit="1" customWidth="1"/>
    <col min="2059" max="2059" width="10.85546875" bestFit="1" customWidth="1"/>
    <col min="2286" max="2286" width="5.140625" customWidth="1"/>
    <col min="2287" max="2287" width="7.28515625" customWidth="1"/>
    <col min="2288" max="2288" width="5.85546875" customWidth="1"/>
    <col min="2289" max="2289" width="0" hidden="1" customWidth="1"/>
    <col min="2290" max="2290" width="7.7109375" customWidth="1"/>
    <col min="2291" max="2291" width="9.5703125" customWidth="1"/>
    <col min="2292" max="2292" width="54" customWidth="1"/>
    <col min="2293" max="2296" width="0" hidden="1" customWidth="1"/>
    <col min="2297" max="2297" width="13.28515625" customWidth="1"/>
    <col min="2298" max="2299" width="14.28515625" customWidth="1"/>
    <col min="2300" max="2300" width="13.5703125" customWidth="1"/>
    <col min="2301" max="2301" width="13.28515625" customWidth="1"/>
    <col min="2302" max="2302" width="11.7109375" customWidth="1"/>
    <col min="2303" max="2308" width="0" hidden="1" customWidth="1"/>
    <col min="2309" max="2309" width="11.42578125" customWidth="1"/>
    <col min="2311" max="2311" width="10.5703125" bestFit="1" customWidth="1"/>
    <col min="2315" max="2315" width="10.85546875" bestFit="1" customWidth="1"/>
    <col min="2542" max="2542" width="5.140625" customWidth="1"/>
    <col min="2543" max="2543" width="7.28515625" customWidth="1"/>
    <col min="2544" max="2544" width="5.85546875" customWidth="1"/>
    <col min="2545" max="2545" width="0" hidden="1" customWidth="1"/>
    <col min="2546" max="2546" width="7.7109375" customWidth="1"/>
    <col min="2547" max="2547" width="9.5703125" customWidth="1"/>
    <col min="2548" max="2548" width="54" customWidth="1"/>
    <col min="2549" max="2552" width="0" hidden="1" customWidth="1"/>
    <col min="2553" max="2553" width="13.28515625" customWidth="1"/>
    <col min="2554" max="2555" width="14.28515625" customWidth="1"/>
    <col min="2556" max="2556" width="13.5703125" customWidth="1"/>
    <col min="2557" max="2557" width="13.28515625" customWidth="1"/>
    <col min="2558" max="2558" width="11.7109375" customWidth="1"/>
    <col min="2559" max="2564" width="0" hidden="1" customWidth="1"/>
    <col min="2565" max="2565" width="11.42578125" customWidth="1"/>
    <col min="2567" max="2567" width="10.5703125" bestFit="1" customWidth="1"/>
    <col min="2571" max="2571" width="10.85546875" bestFit="1" customWidth="1"/>
    <col min="2798" max="2798" width="5.140625" customWidth="1"/>
    <col min="2799" max="2799" width="7.28515625" customWidth="1"/>
    <col min="2800" max="2800" width="5.85546875" customWidth="1"/>
    <col min="2801" max="2801" width="0" hidden="1" customWidth="1"/>
    <col min="2802" max="2802" width="7.7109375" customWidth="1"/>
    <col min="2803" max="2803" width="9.5703125" customWidth="1"/>
    <col min="2804" max="2804" width="54" customWidth="1"/>
    <col min="2805" max="2808" width="0" hidden="1" customWidth="1"/>
    <col min="2809" max="2809" width="13.28515625" customWidth="1"/>
    <col min="2810" max="2811" width="14.28515625" customWidth="1"/>
    <col min="2812" max="2812" width="13.5703125" customWidth="1"/>
    <col min="2813" max="2813" width="13.28515625" customWidth="1"/>
    <col min="2814" max="2814" width="11.7109375" customWidth="1"/>
    <col min="2815" max="2820" width="0" hidden="1" customWidth="1"/>
    <col min="2821" max="2821" width="11.42578125" customWidth="1"/>
    <col min="2823" max="2823" width="10.5703125" bestFit="1" customWidth="1"/>
    <col min="2827" max="2827" width="10.85546875" bestFit="1" customWidth="1"/>
    <col min="3054" max="3054" width="5.140625" customWidth="1"/>
    <col min="3055" max="3055" width="7.28515625" customWidth="1"/>
    <col min="3056" max="3056" width="5.85546875" customWidth="1"/>
    <col min="3057" max="3057" width="0" hidden="1" customWidth="1"/>
    <col min="3058" max="3058" width="7.7109375" customWidth="1"/>
    <col min="3059" max="3059" width="9.5703125" customWidth="1"/>
    <col min="3060" max="3060" width="54" customWidth="1"/>
    <col min="3061" max="3064" width="0" hidden="1" customWidth="1"/>
    <col min="3065" max="3065" width="13.28515625" customWidth="1"/>
    <col min="3066" max="3067" width="14.28515625" customWidth="1"/>
    <col min="3068" max="3068" width="13.5703125" customWidth="1"/>
    <col min="3069" max="3069" width="13.28515625" customWidth="1"/>
    <col min="3070" max="3070" width="11.7109375" customWidth="1"/>
    <col min="3071" max="3076" width="0" hidden="1" customWidth="1"/>
    <col min="3077" max="3077" width="11.42578125" customWidth="1"/>
    <col min="3079" max="3079" width="10.5703125" bestFit="1" customWidth="1"/>
    <col min="3083" max="3083" width="10.85546875" bestFit="1" customWidth="1"/>
    <col min="3310" max="3310" width="5.140625" customWidth="1"/>
    <col min="3311" max="3311" width="7.28515625" customWidth="1"/>
    <col min="3312" max="3312" width="5.85546875" customWidth="1"/>
    <col min="3313" max="3313" width="0" hidden="1" customWidth="1"/>
    <col min="3314" max="3314" width="7.7109375" customWidth="1"/>
    <col min="3315" max="3315" width="9.5703125" customWidth="1"/>
    <col min="3316" max="3316" width="54" customWidth="1"/>
    <col min="3317" max="3320" width="0" hidden="1" customWidth="1"/>
    <col min="3321" max="3321" width="13.28515625" customWidth="1"/>
    <col min="3322" max="3323" width="14.28515625" customWidth="1"/>
    <col min="3324" max="3324" width="13.5703125" customWidth="1"/>
    <col min="3325" max="3325" width="13.28515625" customWidth="1"/>
    <col min="3326" max="3326" width="11.7109375" customWidth="1"/>
    <col min="3327" max="3332" width="0" hidden="1" customWidth="1"/>
    <col min="3333" max="3333" width="11.42578125" customWidth="1"/>
    <col min="3335" max="3335" width="10.5703125" bestFit="1" customWidth="1"/>
    <col min="3339" max="3339" width="10.85546875" bestFit="1" customWidth="1"/>
    <col min="3566" max="3566" width="5.140625" customWidth="1"/>
    <col min="3567" max="3567" width="7.28515625" customWidth="1"/>
    <col min="3568" max="3568" width="5.85546875" customWidth="1"/>
    <col min="3569" max="3569" width="0" hidden="1" customWidth="1"/>
    <col min="3570" max="3570" width="7.7109375" customWidth="1"/>
    <col min="3571" max="3571" width="9.5703125" customWidth="1"/>
    <col min="3572" max="3572" width="54" customWidth="1"/>
    <col min="3573" max="3576" width="0" hidden="1" customWidth="1"/>
    <col min="3577" max="3577" width="13.28515625" customWidth="1"/>
    <col min="3578" max="3579" width="14.28515625" customWidth="1"/>
    <col min="3580" max="3580" width="13.5703125" customWidth="1"/>
    <col min="3581" max="3581" width="13.28515625" customWidth="1"/>
    <col min="3582" max="3582" width="11.7109375" customWidth="1"/>
    <col min="3583" max="3588" width="0" hidden="1" customWidth="1"/>
    <col min="3589" max="3589" width="11.42578125" customWidth="1"/>
    <col min="3591" max="3591" width="10.5703125" bestFit="1" customWidth="1"/>
    <col min="3595" max="3595" width="10.85546875" bestFit="1" customWidth="1"/>
    <col min="3822" max="3822" width="5.140625" customWidth="1"/>
    <col min="3823" max="3823" width="7.28515625" customWidth="1"/>
    <col min="3824" max="3824" width="5.85546875" customWidth="1"/>
    <col min="3825" max="3825" width="0" hidden="1" customWidth="1"/>
    <col min="3826" max="3826" width="7.7109375" customWidth="1"/>
    <col min="3827" max="3827" width="9.5703125" customWidth="1"/>
    <col min="3828" max="3828" width="54" customWidth="1"/>
    <col min="3829" max="3832" width="0" hidden="1" customWidth="1"/>
    <col min="3833" max="3833" width="13.28515625" customWidth="1"/>
    <col min="3834" max="3835" width="14.28515625" customWidth="1"/>
    <col min="3836" max="3836" width="13.5703125" customWidth="1"/>
    <col min="3837" max="3837" width="13.28515625" customWidth="1"/>
    <col min="3838" max="3838" width="11.7109375" customWidth="1"/>
    <col min="3839" max="3844" width="0" hidden="1" customWidth="1"/>
    <col min="3845" max="3845" width="11.42578125" customWidth="1"/>
    <col min="3847" max="3847" width="10.5703125" bestFit="1" customWidth="1"/>
    <col min="3851" max="3851" width="10.85546875" bestFit="1" customWidth="1"/>
    <col min="4078" max="4078" width="5.140625" customWidth="1"/>
    <col min="4079" max="4079" width="7.28515625" customWidth="1"/>
    <col min="4080" max="4080" width="5.85546875" customWidth="1"/>
    <col min="4081" max="4081" width="0" hidden="1" customWidth="1"/>
    <col min="4082" max="4082" width="7.7109375" customWidth="1"/>
    <col min="4083" max="4083" width="9.5703125" customWidth="1"/>
    <col min="4084" max="4084" width="54" customWidth="1"/>
    <col min="4085" max="4088" width="0" hidden="1" customWidth="1"/>
    <col min="4089" max="4089" width="13.28515625" customWidth="1"/>
    <col min="4090" max="4091" width="14.28515625" customWidth="1"/>
    <col min="4092" max="4092" width="13.5703125" customWidth="1"/>
    <col min="4093" max="4093" width="13.28515625" customWidth="1"/>
    <col min="4094" max="4094" width="11.7109375" customWidth="1"/>
    <col min="4095" max="4100" width="0" hidden="1" customWidth="1"/>
    <col min="4101" max="4101" width="11.42578125" customWidth="1"/>
    <col min="4103" max="4103" width="10.5703125" bestFit="1" customWidth="1"/>
    <col min="4107" max="4107" width="10.85546875" bestFit="1" customWidth="1"/>
    <col min="4334" max="4334" width="5.140625" customWidth="1"/>
    <col min="4335" max="4335" width="7.28515625" customWidth="1"/>
    <col min="4336" max="4336" width="5.85546875" customWidth="1"/>
    <col min="4337" max="4337" width="0" hidden="1" customWidth="1"/>
    <col min="4338" max="4338" width="7.7109375" customWidth="1"/>
    <col min="4339" max="4339" width="9.5703125" customWidth="1"/>
    <col min="4340" max="4340" width="54" customWidth="1"/>
    <col min="4341" max="4344" width="0" hidden="1" customWidth="1"/>
    <col min="4345" max="4345" width="13.28515625" customWidth="1"/>
    <col min="4346" max="4347" width="14.28515625" customWidth="1"/>
    <col min="4348" max="4348" width="13.5703125" customWidth="1"/>
    <col min="4349" max="4349" width="13.28515625" customWidth="1"/>
    <col min="4350" max="4350" width="11.7109375" customWidth="1"/>
    <col min="4351" max="4356" width="0" hidden="1" customWidth="1"/>
    <col min="4357" max="4357" width="11.42578125" customWidth="1"/>
    <col min="4359" max="4359" width="10.5703125" bestFit="1" customWidth="1"/>
    <col min="4363" max="4363" width="10.85546875" bestFit="1" customWidth="1"/>
    <col min="4590" max="4590" width="5.140625" customWidth="1"/>
    <col min="4591" max="4591" width="7.28515625" customWidth="1"/>
    <col min="4592" max="4592" width="5.85546875" customWidth="1"/>
    <col min="4593" max="4593" width="0" hidden="1" customWidth="1"/>
    <col min="4594" max="4594" width="7.7109375" customWidth="1"/>
    <col min="4595" max="4595" width="9.5703125" customWidth="1"/>
    <col min="4596" max="4596" width="54" customWidth="1"/>
    <col min="4597" max="4600" width="0" hidden="1" customWidth="1"/>
    <col min="4601" max="4601" width="13.28515625" customWidth="1"/>
    <col min="4602" max="4603" width="14.28515625" customWidth="1"/>
    <col min="4604" max="4604" width="13.5703125" customWidth="1"/>
    <col min="4605" max="4605" width="13.28515625" customWidth="1"/>
    <col min="4606" max="4606" width="11.7109375" customWidth="1"/>
    <col min="4607" max="4612" width="0" hidden="1" customWidth="1"/>
    <col min="4613" max="4613" width="11.42578125" customWidth="1"/>
    <col min="4615" max="4615" width="10.5703125" bestFit="1" customWidth="1"/>
    <col min="4619" max="4619" width="10.85546875" bestFit="1" customWidth="1"/>
    <col min="4846" max="4846" width="5.140625" customWidth="1"/>
    <col min="4847" max="4847" width="7.28515625" customWidth="1"/>
    <col min="4848" max="4848" width="5.85546875" customWidth="1"/>
    <col min="4849" max="4849" width="0" hidden="1" customWidth="1"/>
    <col min="4850" max="4850" width="7.7109375" customWidth="1"/>
    <col min="4851" max="4851" width="9.5703125" customWidth="1"/>
    <col min="4852" max="4852" width="54" customWidth="1"/>
    <col min="4853" max="4856" width="0" hidden="1" customWidth="1"/>
    <col min="4857" max="4857" width="13.28515625" customWidth="1"/>
    <col min="4858" max="4859" width="14.28515625" customWidth="1"/>
    <col min="4860" max="4860" width="13.5703125" customWidth="1"/>
    <col min="4861" max="4861" width="13.28515625" customWidth="1"/>
    <col min="4862" max="4862" width="11.7109375" customWidth="1"/>
    <col min="4863" max="4868" width="0" hidden="1" customWidth="1"/>
    <col min="4869" max="4869" width="11.42578125" customWidth="1"/>
    <col min="4871" max="4871" width="10.5703125" bestFit="1" customWidth="1"/>
    <col min="4875" max="4875" width="10.85546875" bestFit="1" customWidth="1"/>
    <col min="5102" max="5102" width="5.140625" customWidth="1"/>
    <col min="5103" max="5103" width="7.28515625" customWidth="1"/>
    <col min="5104" max="5104" width="5.85546875" customWidth="1"/>
    <col min="5105" max="5105" width="0" hidden="1" customWidth="1"/>
    <col min="5106" max="5106" width="7.7109375" customWidth="1"/>
    <col min="5107" max="5107" width="9.5703125" customWidth="1"/>
    <col min="5108" max="5108" width="54" customWidth="1"/>
    <col min="5109" max="5112" width="0" hidden="1" customWidth="1"/>
    <col min="5113" max="5113" width="13.28515625" customWidth="1"/>
    <col min="5114" max="5115" width="14.28515625" customWidth="1"/>
    <col min="5116" max="5116" width="13.5703125" customWidth="1"/>
    <col min="5117" max="5117" width="13.28515625" customWidth="1"/>
    <col min="5118" max="5118" width="11.7109375" customWidth="1"/>
    <col min="5119" max="5124" width="0" hidden="1" customWidth="1"/>
    <col min="5125" max="5125" width="11.42578125" customWidth="1"/>
    <col min="5127" max="5127" width="10.5703125" bestFit="1" customWidth="1"/>
    <col min="5131" max="5131" width="10.85546875" bestFit="1" customWidth="1"/>
    <col min="5358" max="5358" width="5.140625" customWidth="1"/>
    <col min="5359" max="5359" width="7.28515625" customWidth="1"/>
    <col min="5360" max="5360" width="5.85546875" customWidth="1"/>
    <col min="5361" max="5361" width="0" hidden="1" customWidth="1"/>
    <col min="5362" max="5362" width="7.7109375" customWidth="1"/>
    <col min="5363" max="5363" width="9.5703125" customWidth="1"/>
    <col min="5364" max="5364" width="54" customWidth="1"/>
    <col min="5365" max="5368" width="0" hidden="1" customWidth="1"/>
    <col min="5369" max="5369" width="13.28515625" customWidth="1"/>
    <col min="5370" max="5371" width="14.28515625" customWidth="1"/>
    <col min="5372" max="5372" width="13.5703125" customWidth="1"/>
    <col min="5373" max="5373" width="13.28515625" customWidth="1"/>
    <col min="5374" max="5374" width="11.7109375" customWidth="1"/>
    <col min="5375" max="5380" width="0" hidden="1" customWidth="1"/>
    <col min="5381" max="5381" width="11.42578125" customWidth="1"/>
    <col min="5383" max="5383" width="10.5703125" bestFit="1" customWidth="1"/>
    <col min="5387" max="5387" width="10.85546875" bestFit="1" customWidth="1"/>
    <col min="5614" max="5614" width="5.140625" customWidth="1"/>
    <col min="5615" max="5615" width="7.28515625" customWidth="1"/>
    <col min="5616" max="5616" width="5.85546875" customWidth="1"/>
    <col min="5617" max="5617" width="0" hidden="1" customWidth="1"/>
    <col min="5618" max="5618" width="7.7109375" customWidth="1"/>
    <col min="5619" max="5619" width="9.5703125" customWidth="1"/>
    <col min="5620" max="5620" width="54" customWidth="1"/>
    <col min="5621" max="5624" width="0" hidden="1" customWidth="1"/>
    <col min="5625" max="5625" width="13.28515625" customWidth="1"/>
    <col min="5626" max="5627" width="14.28515625" customWidth="1"/>
    <col min="5628" max="5628" width="13.5703125" customWidth="1"/>
    <col min="5629" max="5629" width="13.28515625" customWidth="1"/>
    <col min="5630" max="5630" width="11.7109375" customWidth="1"/>
    <col min="5631" max="5636" width="0" hidden="1" customWidth="1"/>
    <col min="5637" max="5637" width="11.42578125" customWidth="1"/>
    <col min="5639" max="5639" width="10.5703125" bestFit="1" customWidth="1"/>
    <col min="5643" max="5643" width="10.85546875" bestFit="1" customWidth="1"/>
    <col min="5870" max="5870" width="5.140625" customWidth="1"/>
    <col min="5871" max="5871" width="7.28515625" customWidth="1"/>
    <col min="5872" max="5872" width="5.85546875" customWidth="1"/>
    <col min="5873" max="5873" width="0" hidden="1" customWidth="1"/>
    <col min="5874" max="5874" width="7.7109375" customWidth="1"/>
    <col min="5875" max="5875" width="9.5703125" customWidth="1"/>
    <col min="5876" max="5876" width="54" customWidth="1"/>
    <col min="5877" max="5880" width="0" hidden="1" customWidth="1"/>
    <col min="5881" max="5881" width="13.28515625" customWidth="1"/>
    <col min="5882" max="5883" width="14.28515625" customWidth="1"/>
    <col min="5884" max="5884" width="13.5703125" customWidth="1"/>
    <col min="5885" max="5885" width="13.28515625" customWidth="1"/>
    <col min="5886" max="5886" width="11.7109375" customWidth="1"/>
    <col min="5887" max="5892" width="0" hidden="1" customWidth="1"/>
    <col min="5893" max="5893" width="11.42578125" customWidth="1"/>
    <col min="5895" max="5895" width="10.5703125" bestFit="1" customWidth="1"/>
    <col min="5899" max="5899" width="10.85546875" bestFit="1" customWidth="1"/>
    <col min="6126" max="6126" width="5.140625" customWidth="1"/>
    <col min="6127" max="6127" width="7.28515625" customWidth="1"/>
    <col min="6128" max="6128" width="5.85546875" customWidth="1"/>
    <col min="6129" max="6129" width="0" hidden="1" customWidth="1"/>
    <col min="6130" max="6130" width="7.7109375" customWidth="1"/>
    <col min="6131" max="6131" width="9.5703125" customWidth="1"/>
    <col min="6132" max="6132" width="54" customWidth="1"/>
    <col min="6133" max="6136" width="0" hidden="1" customWidth="1"/>
    <col min="6137" max="6137" width="13.28515625" customWidth="1"/>
    <col min="6138" max="6139" width="14.28515625" customWidth="1"/>
    <col min="6140" max="6140" width="13.5703125" customWidth="1"/>
    <col min="6141" max="6141" width="13.28515625" customWidth="1"/>
    <col min="6142" max="6142" width="11.7109375" customWidth="1"/>
    <col min="6143" max="6148" width="0" hidden="1" customWidth="1"/>
    <col min="6149" max="6149" width="11.42578125" customWidth="1"/>
    <col min="6151" max="6151" width="10.5703125" bestFit="1" customWidth="1"/>
    <col min="6155" max="6155" width="10.85546875" bestFit="1" customWidth="1"/>
    <col min="6382" max="6382" width="5.140625" customWidth="1"/>
    <col min="6383" max="6383" width="7.28515625" customWidth="1"/>
    <col min="6384" max="6384" width="5.85546875" customWidth="1"/>
    <col min="6385" max="6385" width="0" hidden="1" customWidth="1"/>
    <col min="6386" max="6386" width="7.7109375" customWidth="1"/>
    <col min="6387" max="6387" width="9.5703125" customWidth="1"/>
    <col min="6388" max="6388" width="54" customWidth="1"/>
    <col min="6389" max="6392" width="0" hidden="1" customWidth="1"/>
    <col min="6393" max="6393" width="13.28515625" customWidth="1"/>
    <col min="6394" max="6395" width="14.28515625" customWidth="1"/>
    <col min="6396" max="6396" width="13.5703125" customWidth="1"/>
    <col min="6397" max="6397" width="13.28515625" customWidth="1"/>
    <col min="6398" max="6398" width="11.7109375" customWidth="1"/>
    <col min="6399" max="6404" width="0" hidden="1" customWidth="1"/>
    <col min="6405" max="6405" width="11.42578125" customWidth="1"/>
    <col min="6407" max="6407" width="10.5703125" bestFit="1" customWidth="1"/>
    <col min="6411" max="6411" width="10.85546875" bestFit="1" customWidth="1"/>
    <col min="6638" max="6638" width="5.140625" customWidth="1"/>
    <col min="6639" max="6639" width="7.28515625" customWidth="1"/>
    <col min="6640" max="6640" width="5.85546875" customWidth="1"/>
    <col min="6641" max="6641" width="0" hidden="1" customWidth="1"/>
    <col min="6642" max="6642" width="7.7109375" customWidth="1"/>
    <col min="6643" max="6643" width="9.5703125" customWidth="1"/>
    <col min="6644" max="6644" width="54" customWidth="1"/>
    <col min="6645" max="6648" width="0" hidden="1" customWidth="1"/>
    <col min="6649" max="6649" width="13.28515625" customWidth="1"/>
    <col min="6650" max="6651" width="14.28515625" customWidth="1"/>
    <col min="6652" max="6652" width="13.5703125" customWidth="1"/>
    <col min="6653" max="6653" width="13.28515625" customWidth="1"/>
    <col min="6654" max="6654" width="11.7109375" customWidth="1"/>
    <col min="6655" max="6660" width="0" hidden="1" customWidth="1"/>
    <col min="6661" max="6661" width="11.42578125" customWidth="1"/>
    <col min="6663" max="6663" width="10.5703125" bestFit="1" customWidth="1"/>
    <col min="6667" max="6667" width="10.85546875" bestFit="1" customWidth="1"/>
    <col min="6894" max="6894" width="5.140625" customWidth="1"/>
    <col min="6895" max="6895" width="7.28515625" customWidth="1"/>
    <col min="6896" max="6896" width="5.85546875" customWidth="1"/>
    <col min="6897" max="6897" width="0" hidden="1" customWidth="1"/>
    <col min="6898" max="6898" width="7.7109375" customWidth="1"/>
    <col min="6899" max="6899" width="9.5703125" customWidth="1"/>
    <col min="6900" max="6900" width="54" customWidth="1"/>
    <col min="6901" max="6904" width="0" hidden="1" customWidth="1"/>
    <col min="6905" max="6905" width="13.28515625" customWidth="1"/>
    <col min="6906" max="6907" width="14.28515625" customWidth="1"/>
    <col min="6908" max="6908" width="13.5703125" customWidth="1"/>
    <col min="6909" max="6909" width="13.28515625" customWidth="1"/>
    <col min="6910" max="6910" width="11.7109375" customWidth="1"/>
    <col min="6911" max="6916" width="0" hidden="1" customWidth="1"/>
    <col min="6917" max="6917" width="11.42578125" customWidth="1"/>
    <col min="6919" max="6919" width="10.5703125" bestFit="1" customWidth="1"/>
    <col min="6923" max="6923" width="10.85546875" bestFit="1" customWidth="1"/>
    <col min="7150" max="7150" width="5.140625" customWidth="1"/>
    <col min="7151" max="7151" width="7.28515625" customWidth="1"/>
    <col min="7152" max="7152" width="5.85546875" customWidth="1"/>
    <col min="7153" max="7153" width="0" hidden="1" customWidth="1"/>
    <col min="7154" max="7154" width="7.7109375" customWidth="1"/>
    <col min="7155" max="7155" width="9.5703125" customWidth="1"/>
    <col min="7156" max="7156" width="54" customWidth="1"/>
    <col min="7157" max="7160" width="0" hidden="1" customWidth="1"/>
    <col min="7161" max="7161" width="13.28515625" customWidth="1"/>
    <col min="7162" max="7163" width="14.28515625" customWidth="1"/>
    <col min="7164" max="7164" width="13.5703125" customWidth="1"/>
    <col min="7165" max="7165" width="13.28515625" customWidth="1"/>
    <col min="7166" max="7166" width="11.7109375" customWidth="1"/>
    <col min="7167" max="7172" width="0" hidden="1" customWidth="1"/>
    <col min="7173" max="7173" width="11.42578125" customWidth="1"/>
    <col min="7175" max="7175" width="10.5703125" bestFit="1" customWidth="1"/>
    <col min="7179" max="7179" width="10.85546875" bestFit="1" customWidth="1"/>
    <col min="7406" max="7406" width="5.140625" customWidth="1"/>
    <col min="7407" max="7407" width="7.28515625" customWidth="1"/>
    <col min="7408" max="7408" width="5.85546875" customWidth="1"/>
    <col min="7409" max="7409" width="0" hidden="1" customWidth="1"/>
    <col min="7410" max="7410" width="7.7109375" customWidth="1"/>
    <col min="7411" max="7411" width="9.5703125" customWidth="1"/>
    <col min="7412" max="7412" width="54" customWidth="1"/>
    <col min="7413" max="7416" width="0" hidden="1" customWidth="1"/>
    <col min="7417" max="7417" width="13.28515625" customWidth="1"/>
    <col min="7418" max="7419" width="14.28515625" customWidth="1"/>
    <col min="7420" max="7420" width="13.5703125" customWidth="1"/>
    <col min="7421" max="7421" width="13.28515625" customWidth="1"/>
    <col min="7422" max="7422" width="11.7109375" customWidth="1"/>
    <col min="7423" max="7428" width="0" hidden="1" customWidth="1"/>
    <col min="7429" max="7429" width="11.42578125" customWidth="1"/>
    <col min="7431" max="7431" width="10.5703125" bestFit="1" customWidth="1"/>
    <col min="7435" max="7435" width="10.85546875" bestFit="1" customWidth="1"/>
    <col min="7662" max="7662" width="5.140625" customWidth="1"/>
    <col min="7663" max="7663" width="7.28515625" customWidth="1"/>
    <col min="7664" max="7664" width="5.85546875" customWidth="1"/>
    <col min="7665" max="7665" width="0" hidden="1" customWidth="1"/>
    <col min="7666" max="7666" width="7.7109375" customWidth="1"/>
    <col min="7667" max="7667" width="9.5703125" customWidth="1"/>
    <col min="7668" max="7668" width="54" customWidth="1"/>
    <col min="7669" max="7672" width="0" hidden="1" customWidth="1"/>
    <col min="7673" max="7673" width="13.28515625" customWidth="1"/>
    <col min="7674" max="7675" width="14.28515625" customWidth="1"/>
    <col min="7676" max="7676" width="13.5703125" customWidth="1"/>
    <col min="7677" max="7677" width="13.28515625" customWidth="1"/>
    <col min="7678" max="7678" width="11.7109375" customWidth="1"/>
    <col min="7679" max="7684" width="0" hidden="1" customWidth="1"/>
    <col min="7685" max="7685" width="11.42578125" customWidth="1"/>
    <col min="7687" max="7687" width="10.5703125" bestFit="1" customWidth="1"/>
    <col min="7691" max="7691" width="10.85546875" bestFit="1" customWidth="1"/>
    <col min="7918" max="7918" width="5.140625" customWidth="1"/>
    <col min="7919" max="7919" width="7.28515625" customWidth="1"/>
    <col min="7920" max="7920" width="5.85546875" customWidth="1"/>
    <col min="7921" max="7921" width="0" hidden="1" customWidth="1"/>
    <col min="7922" max="7922" width="7.7109375" customWidth="1"/>
    <col min="7923" max="7923" width="9.5703125" customWidth="1"/>
    <col min="7924" max="7924" width="54" customWidth="1"/>
    <col min="7925" max="7928" width="0" hidden="1" customWidth="1"/>
    <col min="7929" max="7929" width="13.28515625" customWidth="1"/>
    <col min="7930" max="7931" width="14.28515625" customWidth="1"/>
    <col min="7932" max="7932" width="13.5703125" customWidth="1"/>
    <col min="7933" max="7933" width="13.28515625" customWidth="1"/>
    <col min="7934" max="7934" width="11.7109375" customWidth="1"/>
    <col min="7935" max="7940" width="0" hidden="1" customWidth="1"/>
    <col min="7941" max="7941" width="11.42578125" customWidth="1"/>
    <col min="7943" max="7943" width="10.5703125" bestFit="1" customWidth="1"/>
    <col min="7947" max="7947" width="10.85546875" bestFit="1" customWidth="1"/>
    <col min="8174" max="8174" width="5.140625" customWidth="1"/>
    <col min="8175" max="8175" width="7.28515625" customWidth="1"/>
    <col min="8176" max="8176" width="5.85546875" customWidth="1"/>
    <col min="8177" max="8177" width="0" hidden="1" customWidth="1"/>
    <col min="8178" max="8178" width="7.7109375" customWidth="1"/>
    <col min="8179" max="8179" width="9.5703125" customWidth="1"/>
    <col min="8180" max="8180" width="54" customWidth="1"/>
    <col min="8181" max="8184" width="0" hidden="1" customWidth="1"/>
    <col min="8185" max="8185" width="13.28515625" customWidth="1"/>
    <col min="8186" max="8187" width="14.28515625" customWidth="1"/>
    <col min="8188" max="8188" width="13.5703125" customWidth="1"/>
    <col min="8189" max="8189" width="13.28515625" customWidth="1"/>
    <col min="8190" max="8190" width="11.7109375" customWidth="1"/>
    <col min="8191" max="8196" width="0" hidden="1" customWidth="1"/>
    <col min="8197" max="8197" width="11.42578125" customWidth="1"/>
    <col min="8199" max="8199" width="10.5703125" bestFit="1" customWidth="1"/>
    <col min="8203" max="8203" width="10.85546875" bestFit="1" customWidth="1"/>
    <col min="8430" max="8430" width="5.140625" customWidth="1"/>
    <col min="8431" max="8431" width="7.28515625" customWidth="1"/>
    <col min="8432" max="8432" width="5.85546875" customWidth="1"/>
    <col min="8433" max="8433" width="0" hidden="1" customWidth="1"/>
    <col min="8434" max="8434" width="7.7109375" customWidth="1"/>
    <col min="8435" max="8435" width="9.5703125" customWidth="1"/>
    <col min="8436" max="8436" width="54" customWidth="1"/>
    <col min="8437" max="8440" width="0" hidden="1" customWidth="1"/>
    <col min="8441" max="8441" width="13.28515625" customWidth="1"/>
    <col min="8442" max="8443" width="14.28515625" customWidth="1"/>
    <col min="8444" max="8444" width="13.5703125" customWidth="1"/>
    <col min="8445" max="8445" width="13.28515625" customWidth="1"/>
    <col min="8446" max="8446" width="11.7109375" customWidth="1"/>
    <col min="8447" max="8452" width="0" hidden="1" customWidth="1"/>
    <col min="8453" max="8453" width="11.42578125" customWidth="1"/>
    <col min="8455" max="8455" width="10.5703125" bestFit="1" customWidth="1"/>
    <col min="8459" max="8459" width="10.85546875" bestFit="1" customWidth="1"/>
    <col min="8686" max="8686" width="5.140625" customWidth="1"/>
    <col min="8687" max="8687" width="7.28515625" customWidth="1"/>
    <col min="8688" max="8688" width="5.85546875" customWidth="1"/>
    <col min="8689" max="8689" width="0" hidden="1" customWidth="1"/>
    <col min="8690" max="8690" width="7.7109375" customWidth="1"/>
    <col min="8691" max="8691" width="9.5703125" customWidth="1"/>
    <col min="8692" max="8692" width="54" customWidth="1"/>
    <col min="8693" max="8696" width="0" hidden="1" customWidth="1"/>
    <col min="8697" max="8697" width="13.28515625" customWidth="1"/>
    <col min="8698" max="8699" width="14.28515625" customWidth="1"/>
    <col min="8700" max="8700" width="13.5703125" customWidth="1"/>
    <col min="8701" max="8701" width="13.28515625" customWidth="1"/>
    <col min="8702" max="8702" width="11.7109375" customWidth="1"/>
    <col min="8703" max="8708" width="0" hidden="1" customWidth="1"/>
    <col min="8709" max="8709" width="11.42578125" customWidth="1"/>
    <col min="8711" max="8711" width="10.5703125" bestFit="1" customWidth="1"/>
    <col min="8715" max="8715" width="10.85546875" bestFit="1" customWidth="1"/>
    <col min="8942" max="8942" width="5.140625" customWidth="1"/>
    <col min="8943" max="8943" width="7.28515625" customWidth="1"/>
    <col min="8944" max="8944" width="5.85546875" customWidth="1"/>
    <col min="8945" max="8945" width="0" hidden="1" customWidth="1"/>
    <col min="8946" max="8946" width="7.7109375" customWidth="1"/>
    <col min="8947" max="8947" width="9.5703125" customWidth="1"/>
    <col min="8948" max="8948" width="54" customWidth="1"/>
    <col min="8949" max="8952" width="0" hidden="1" customWidth="1"/>
    <col min="8953" max="8953" width="13.28515625" customWidth="1"/>
    <col min="8954" max="8955" width="14.28515625" customWidth="1"/>
    <col min="8956" max="8956" width="13.5703125" customWidth="1"/>
    <col min="8957" max="8957" width="13.28515625" customWidth="1"/>
    <col min="8958" max="8958" width="11.7109375" customWidth="1"/>
    <col min="8959" max="8964" width="0" hidden="1" customWidth="1"/>
    <col min="8965" max="8965" width="11.42578125" customWidth="1"/>
    <col min="8967" max="8967" width="10.5703125" bestFit="1" customWidth="1"/>
    <col min="8971" max="8971" width="10.85546875" bestFit="1" customWidth="1"/>
    <col min="9198" max="9198" width="5.140625" customWidth="1"/>
    <col min="9199" max="9199" width="7.28515625" customWidth="1"/>
    <col min="9200" max="9200" width="5.85546875" customWidth="1"/>
    <col min="9201" max="9201" width="0" hidden="1" customWidth="1"/>
    <col min="9202" max="9202" width="7.7109375" customWidth="1"/>
    <col min="9203" max="9203" width="9.5703125" customWidth="1"/>
    <col min="9204" max="9204" width="54" customWidth="1"/>
    <col min="9205" max="9208" width="0" hidden="1" customWidth="1"/>
    <col min="9209" max="9209" width="13.28515625" customWidth="1"/>
    <col min="9210" max="9211" width="14.28515625" customWidth="1"/>
    <col min="9212" max="9212" width="13.5703125" customWidth="1"/>
    <col min="9213" max="9213" width="13.28515625" customWidth="1"/>
    <col min="9214" max="9214" width="11.7109375" customWidth="1"/>
    <col min="9215" max="9220" width="0" hidden="1" customWidth="1"/>
    <col min="9221" max="9221" width="11.42578125" customWidth="1"/>
    <col min="9223" max="9223" width="10.5703125" bestFit="1" customWidth="1"/>
    <col min="9227" max="9227" width="10.85546875" bestFit="1" customWidth="1"/>
    <col min="9454" max="9454" width="5.140625" customWidth="1"/>
    <col min="9455" max="9455" width="7.28515625" customWidth="1"/>
    <col min="9456" max="9456" width="5.85546875" customWidth="1"/>
    <col min="9457" max="9457" width="0" hidden="1" customWidth="1"/>
    <col min="9458" max="9458" width="7.7109375" customWidth="1"/>
    <col min="9459" max="9459" width="9.5703125" customWidth="1"/>
    <col min="9460" max="9460" width="54" customWidth="1"/>
    <col min="9461" max="9464" width="0" hidden="1" customWidth="1"/>
    <col min="9465" max="9465" width="13.28515625" customWidth="1"/>
    <col min="9466" max="9467" width="14.28515625" customWidth="1"/>
    <col min="9468" max="9468" width="13.5703125" customWidth="1"/>
    <col min="9469" max="9469" width="13.28515625" customWidth="1"/>
    <col min="9470" max="9470" width="11.7109375" customWidth="1"/>
    <col min="9471" max="9476" width="0" hidden="1" customWidth="1"/>
    <col min="9477" max="9477" width="11.42578125" customWidth="1"/>
    <col min="9479" max="9479" width="10.5703125" bestFit="1" customWidth="1"/>
    <col min="9483" max="9483" width="10.85546875" bestFit="1" customWidth="1"/>
    <col min="9710" max="9710" width="5.140625" customWidth="1"/>
    <col min="9711" max="9711" width="7.28515625" customWidth="1"/>
    <col min="9712" max="9712" width="5.85546875" customWidth="1"/>
    <col min="9713" max="9713" width="0" hidden="1" customWidth="1"/>
    <col min="9714" max="9714" width="7.7109375" customWidth="1"/>
    <col min="9715" max="9715" width="9.5703125" customWidth="1"/>
    <col min="9716" max="9716" width="54" customWidth="1"/>
    <col min="9717" max="9720" width="0" hidden="1" customWidth="1"/>
    <col min="9721" max="9721" width="13.28515625" customWidth="1"/>
    <col min="9722" max="9723" width="14.28515625" customWidth="1"/>
    <col min="9724" max="9724" width="13.5703125" customWidth="1"/>
    <col min="9725" max="9725" width="13.28515625" customWidth="1"/>
    <col min="9726" max="9726" width="11.7109375" customWidth="1"/>
    <col min="9727" max="9732" width="0" hidden="1" customWidth="1"/>
    <col min="9733" max="9733" width="11.42578125" customWidth="1"/>
    <col min="9735" max="9735" width="10.5703125" bestFit="1" customWidth="1"/>
    <col min="9739" max="9739" width="10.85546875" bestFit="1" customWidth="1"/>
    <col min="9966" max="9966" width="5.140625" customWidth="1"/>
    <col min="9967" max="9967" width="7.28515625" customWidth="1"/>
    <col min="9968" max="9968" width="5.85546875" customWidth="1"/>
    <col min="9969" max="9969" width="0" hidden="1" customWidth="1"/>
    <col min="9970" max="9970" width="7.7109375" customWidth="1"/>
    <col min="9971" max="9971" width="9.5703125" customWidth="1"/>
    <col min="9972" max="9972" width="54" customWidth="1"/>
    <col min="9973" max="9976" width="0" hidden="1" customWidth="1"/>
    <col min="9977" max="9977" width="13.28515625" customWidth="1"/>
    <col min="9978" max="9979" width="14.28515625" customWidth="1"/>
    <col min="9980" max="9980" width="13.5703125" customWidth="1"/>
    <col min="9981" max="9981" width="13.28515625" customWidth="1"/>
    <col min="9982" max="9982" width="11.7109375" customWidth="1"/>
    <col min="9983" max="9988" width="0" hidden="1" customWidth="1"/>
    <col min="9989" max="9989" width="11.42578125" customWidth="1"/>
    <col min="9991" max="9991" width="10.5703125" bestFit="1" customWidth="1"/>
    <col min="9995" max="9995" width="10.85546875" bestFit="1" customWidth="1"/>
    <col min="10222" max="10222" width="5.140625" customWidth="1"/>
    <col min="10223" max="10223" width="7.28515625" customWidth="1"/>
    <col min="10224" max="10224" width="5.85546875" customWidth="1"/>
    <col min="10225" max="10225" width="0" hidden="1" customWidth="1"/>
    <col min="10226" max="10226" width="7.7109375" customWidth="1"/>
    <col min="10227" max="10227" width="9.5703125" customWidth="1"/>
    <col min="10228" max="10228" width="54" customWidth="1"/>
    <col min="10229" max="10232" width="0" hidden="1" customWidth="1"/>
    <col min="10233" max="10233" width="13.28515625" customWidth="1"/>
    <col min="10234" max="10235" width="14.28515625" customWidth="1"/>
    <col min="10236" max="10236" width="13.5703125" customWidth="1"/>
    <col min="10237" max="10237" width="13.28515625" customWidth="1"/>
    <col min="10238" max="10238" width="11.7109375" customWidth="1"/>
    <col min="10239" max="10244" width="0" hidden="1" customWidth="1"/>
    <col min="10245" max="10245" width="11.42578125" customWidth="1"/>
    <col min="10247" max="10247" width="10.5703125" bestFit="1" customWidth="1"/>
    <col min="10251" max="10251" width="10.85546875" bestFit="1" customWidth="1"/>
    <col min="10478" max="10478" width="5.140625" customWidth="1"/>
    <col min="10479" max="10479" width="7.28515625" customWidth="1"/>
    <col min="10480" max="10480" width="5.85546875" customWidth="1"/>
    <col min="10481" max="10481" width="0" hidden="1" customWidth="1"/>
    <col min="10482" max="10482" width="7.7109375" customWidth="1"/>
    <col min="10483" max="10483" width="9.5703125" customWidth="1"/>
    <col min="10484" max="10484" width="54" customWidth="1"/>
    <col min="10485" max="10488" width="0" hidden="1" customWidth="1"/>
    <col min="10489" max="10489" width="13.28515625" customWidth="1"/>
    <col min="10490" max="10491" width="14.28515625" customWidth="1"/>
    <col min="10492" max="10492" width="13.5703125" customWidth="1"/>
    <col min="10493" max="10493" width="13.28515625" customWidth="1"/>
    <col min="10494" max="10494" width="11.7109375" customWidth="1"/>
    <col min="10495" max="10500" width="0" hidden="1" customWidth="1"/>
    <col min="10501" max="10501" width="11.42578125" customWidth="1"/>
    <col min="10503" max="10503" width="10.5703125" bestFit="1" customWidth="1"/>
    <col min="10507" max="10507" width="10.85546875" bestFit="1" customWidth="1"/>
    <col min="10734" max="10734" width="5.140625" customWidth="1"/>
    <col min="10735" max="10735" width="7.28515625" customWidth="1"/>
    <col min="10736" max="10736" width="5.85546875" customWidth="1"/>
    <col min="10737" max="10737" width="0" hidden="1" customWidth="1"/>
    <col min="10738" max="10738" width="7.7109375" customWidth="1"/>
    <col min="10739" max="10739" width="9.5703125" customWidth="1"/>
    <col min="10740" max="10740" width="54" customWidth="1"/>
    <col min="10741" max="10744" width="0" hidden="1" customWidth="1"/>
    <col min="10745" max="10745" width="13.28515625" customWidth="1"/>
    <col min="10746" max="10747" width="14.28515625" customWidth="1"/>
    <col min="10748" max="10748" width="13.5703125" customWidth="1"/>
    <col min="10749" max="10749" width="13.28515625" customWidth="1"/>
    <col min="10750" max="10750" width="11.7109375" customWidth="1"/>
    <col min="10751" max="10756" width="0" hidden="1" customWidth="1"/>
    <col min="10757" max="10757" width="11.42578125" customWidth="1"/>
    <col min="10759" max="10759" width="10.5703125" bestFit="1" customWidth="1"/>
    <col min="10763" max="10763" width="10.85546875" bestFit="1" customWidth="1"/>
    <col min="10990" max="10990" width="5.140625" customWidth="1"/>
    <col min="10991" max="10991" width="7.28515625" customWidth="1"/>
    <col min="10992" max="10992" width="5.85546875" customWidth="1"/>
    <col min="10993" max="10993" width="0" hidden="1" customWidth="1"/>
    <col min="10994" max="10994" width="7.7109375" customWidth="1"/>
    <col min="10995" max="10995" width="9.5703125" customWidth="1"/>
    <col min="10996" max="10996" width="54" customWidth="1"/>
    <col min="10997" max="11000" width="0" hidden="1" customWidth="1"/>
    <col min="11001" max="11001" width="13.28515625" customWidth="1"/>
    <col min="11002" max="11003" width="14.28515625" customWidth="1"/>
    <col min="11004" max="11004" width="13.5703125" customWidth="1"/>
    <col min="11005" max="11005" width="13.28515625" customWidth="1"/>
    <col min="11006" max="11006" width="11.7109375" customWidth="1"/>
    <col min="11007" max="11012" width="0" hidden="1" customWidth="1"/>
    <col min="11013" max="11013" width="11.42578125" customWidth="1"/>
    <col min="11015" max="11015" width="10.5703125" bestFit="1" customWidth="1"/>
    <col min="11019" max="11019" width="10.85546875" bestFit="1" customWidth="1"/>
    <col min="11246" max="11246" width="5.140625" customWidth="1"/>
    <col min="11247" max="11247" width="7.28515625" customWidth="1"/>
    <col min="11248" max="11248" width="5.85546875" customWidth="1"/>
    <col min="11249" max="11249" width="0" hidden="1" customWidth="1"/>
    <col min="11250" max="11250" width="7.7109375" customWidth="1"/>
    <col min="11251" max="11251" width="9.5703125" customWidth="1"/>
    <col min="11252" max="11252" width="54" customWidth="1"/>
    <col min="11253" max="11256" width="0" hidden="1" customWidth="1"/>
    <col min="11257" max="11257" width="13.28515625" customWidth="1"/>
    <col min="11258" max="11259" width="14.28515625" customWidth="1"/>
    <col min="11260" max="11260" width="13.5703125" customWidth="1"/>
    <col min="11261" max="11261" width="13.28515625" customWidth="1"/>
    <col min="11262" max="11262" width="11.7109375" customWidth="1"/>
    <col min="11263" max="11268" width="0" hidden="1" customWidth="1"/>
    <col min="11269" max="11269" width="11.42578125" customWidth="1"/>
    <col min="11271" max="11271" width="10.5703125" bestFit="1" customWidth="1"/>
    <col min="11275" max="11275" width="10.85546875" bestFit="1" customWidth="1"/>
    <col min="11502" max="11502" width="5.140625" customWidth="1"/>
    <col min="11503" max="11503" width="7.28515625" customWidth="1"/>
    <col min="11504" max="11504" width="5.85546875" customWidth="1"/>
    <col min="11505" max="11505" width="0" hidden="1" customWidth="1"/>
    <col min="11506" max="11506" width="7.7109375" customWidth="1"/>
    <col min="11507" max="11507" width="9.5703125" customWidth="1"/>
    <col min="11508" max="11508" width="54" customWidth="1"/>
    <col min="11509" max="11512" width="0" hidden="1" customWidth="1"/>
    <col min="11513" max="11513" width="13.28515625" customWidth="1"/>
    <col min="11514" max="11515" width="14.28515625" customWidth="1"/>
    <col min="11516" max="11516" width="13.5703125" customWidth="1"/>
    <col min="11517" max="11517" width="13.28515625" customWidth="1"/>
    <col min="11518" max="11518" width="11.7109375" customWidth="1"/>
    <col min="11519" max="11524" width="0" hidden="1" customWidth="1"/>
    <col min="11525" max="11525" width="11.42578125" customWidth="1"/>
    <col min="11527" max="11527" width="10.5703125" bestFit="1" customWidth="1"/>
    <col min="11531" max="11531" width="10.85546875" bestFit="1" customWidth="1"/>
    <col min="11758" max="11758" width="5.140625" customWidth="1"/>
    <col min="11759" max="11759" width="7.28515625" customWidth="1"/>
    <col min="11760" max="11760" width="5.85546875" customWidth="1"/>
    <col min="11761" max="11761" width="0" hidden="1" customWidth="1"/>
    <col min="11762" max="11762" width="7.7109375" customWidth="1"/>
    <col min="11763" max="11763" width="9.5703125" customWidth="1"/>
    <col min="11764" max="11764" width="54" customWidth="1"/>
    <col min="11765" max="11768" width="0" hidden="1" customWidth="1"/>
    <col min="11769" max="11769" width="13.28515625" customWidth="1"/>
    <col min="11770" max="11771" width="14.28515625" customWidth="1"/>
    <col min="11772" max="11772" width="13.5703125" customWidth="1"/>
    <col min="11773" max="11773" width="13.28515625" customWidth="1"/>
    <col min="11774" max="11774" width="11.7109375" customWidth="1"/>
    <col min="11775" max="11780" width="0" hidden="1" customWidth="1"/>
    <col min="11781" max="11781" width="11.42578125" customWidth="1"/>
    <col min="11783" max="11783" width="10.5703125" bestFit="1" customWidth="1"/>
    <col min="11787" max="11787" width="10.85546875" bestFit="1" customWidth="1"/>
    <col min="12014" max="12014" width="5.140625" customWidth="1"/>
    <col min="12015" max="12015" width="7.28515625" customWidth="1"/>
    <col min="12016" max="12016" width="5.85546875" customWidth="1"/>
    <col min="12017" max="12017" width="0" hidden="1" customWidth="1"/>
    <col min="12018" max="12018" width="7.7109375" customWidth="1"/>
    <col min="12019" max="12019" width="9.5703125" customWidth="1"/>
    <col min="12020" max="12020" width="54" customWidth="1"/>
    <col min="12021" max="12024" width="0" hidden="1" customWidth="1"/>
    <col min="12025" max="12025" width="13.28515625" customWidth="1"/>
    <col min="12026" max="12027" width="14.28515625" customWidth="1"/>
    <col min="12028" max="12028" width="13.5703125" customWidth="1"/>
    <col min="12029" max="12029" width="13.28515625" customWidth="1"/>
    <col min="12030" max="12030" width="11.7109375" customWidth="1"/>
    <col min="12031" max="12036" width="0" hidden="1" customWidth="1"/>
    <col min="12037" max="12037" width="11.42578125" customWidth="1"/>
    <col min="12039" max="12039" width="10.5703125" bestFit="1" customWidth="1"/>
    <col min="12043" max="12043" width="10.85546875" bestFit="1" customWidth="1"/>
    <col min="12270" max="12270" width="5.140625" customWidth="1"/>
    <col min="12271" max="12271" width="7.28515625" customWidth="1"/>
    <col min="12272" max="12272" width="5.85546875" customWidth="1"/>
    <col min="12273" max="12273" width="0" hidden="1" customWidth="1"/>
    <col min="12274" max="12274" width="7.7109375" customWidth="1"/>
    <col min="12275" max="12275" width="9.5703125" customWidth="1"/>
    <col min="12276" max="12276" width="54" customWidth="1"/>
    <col min="12277" max="12280" width="0" hidden="1" customWidth="1"/>
    <col min="12281" max="12281" width="13.28515625" customWidth="1"/>
    <col min="12282" max="12283" width="14.28515625" customWidth="1"/>
    <col min="12284" max="12284" width="13.5703125" customWidth="1"/>
    <col min="12285" max="12285" width="13.28515625" customWidth="1"/>
    <col min="12286" max="12286" width="11.7109375" customWidth="1"/>
    <col min="12287" max="12292" width="0" hidden="1" customWidth="1"/>
    <col min="12293" max="12293" width="11.42578125" customWidth="1"/>
    <col min="12295" max="12295" width="10.5703125" bestFit="1" customWidth="1"/>
    <col min="12299" max="12299" width="10.85546875" bestFit="1" customWidth="1"/>
    <col min="12526" max="12526" width="5.140625" customWidth="1"/>
    <col min="12527" max="12527" width="7.28515625" customWidth="1"/>
    <col min="12528" max="12528" width="5.85546875" customWidth="1"/>
    <col min="12529" max="12529" width="0" hidden="1" customWidth="1"/>
    <col min="12530" max="12530" width="7.7109375" customWidth="1"/>
    <col min="12531" max="12531" width="9.5703125" customWidth="1"/>
    <col min="12532" max="12532" width="54" customWidth="1"/>
    <col min="12533" max="12536" width="0" hidden="1" customWidth="1"/>
    <col min="12537" max="12537" width="13.28515625" customWidth="1"/>
    <col min="12538" max="12539" width="14.28515625" customWidth="1"/>
    <col min="12540" max="12540" width="13.5703125" customWidth="1"/>
    <col min="12541" max="12541" width="13.28515625" customWidth="1"/>
    <col min="12542" max="12542" width="11.7109375" customWidth="1"/>
    <col min="12543" max="12548" width="0" hidden="1" customWidth="1"/>
    <col min="12549" max="12549" width="11.42578125" customWidth="1"/>
    <col min="12551" max="12551" width="10.5703125" bestFit="1" customWidth="1"/>
    <col min="12555" max="12555" width="10.85546875" bestFit="1" customWidth="1"/>
    <col min="12782" max="12782" width="5.140625" customWidth="1"/>
    <col min="12783" max="12783" width="7.28515625" customWidth="1"/>
    <col min="12784" max="12784" width="5.85546875" customWidth="1"/>
    <col min="12785" max="12785" width="0" hidden="1" customWidth="1"/>
    <col min="12786" max="12786" width="7.7109375" customWidth="1"/>
    <col min="12787" max="12787" width="9.5703125" customWidth="1"/>
    <col min="12788" max="12788" width="54" customWidth="1"/>
    <col min="12789" max="12792" width="0" hidden="1" customWidth="1"/>
    <col min="12793" max="12793" width="13.28515625" customWidth="1"/>
    <col min="12794" max="12795" width="14.28515625" customWidth="1"/>
    <col min="12796" max="12796" width="13.5703125" customWidth="1"/>
    <col min="12797" max="12797" width="13.28515625" customWidth="1"/>
    <col min="12798" max="12798" width="11.7109375" customWidth="1"/>
    <col min="12799" max="12804" width="0" hidden="1" customWidth="1"/>
    <col min="12805" max="12805" width="11.42578125" customWidth="1"/>
    <col min="12807" max="12807" width="10.5703125" bestFit="1" customWidth="1"/>
    <col min="12811" max="12811" width="10.85546875" bestFit="1" customWidth="1"/>
    <col min="13038" max="13038" width="5.140625" customWidth="1"/>
    <col min="13039" max="13039" width="7.28515625" customWidth="1"/>
    <col min="13040" max="13040" width="5.85546875" customWidth="1"/>
    <col min="13041" max="13041" width="0" hidden="1" customWidth="1"/>
    <col min="13042" max="13042" width="7.7109375" customWidth="1"/>
    <col min="13043" max="13043" width="9.5703125" customWidth="1"/>
    <col min="13044" max="13044" width="54" customWidth="1"/>
    <col min="13045" max="13048" width="0" hidden="1" customWidth="1"/>
    <col min="13049" max="13049" width="13.28515625" customWidth="1"/>
    <col min="13050" max="13051" width="14.28515625" customWidth="1"/>
    <col min="13052" max="13052" width="13.5703125" customWidth="1"/>
    <col min="13053" max="13053" width="13.28515625" customWidth="1"/>
    <col min="13054" max="13054" width="11.7109375" customWidth="1"/>
    <col min="13055" max="13060" width="0" hidden="1" customWidth="1"/>
    <col min="13061" max="13061" width="11.42578125" customWidth="1"/>
    <col min="13063" max="13063" width="10.5703125" bestFit="1" customWidth="1"/>
    <col min="13067" max="13067" width="10.85546875" bestFit="1" customWidth="1"/>
    <col min="13294" max="13294" width="5.140625" customWidth="1"/>
    <col min="13295" max="13295" width="7.28515625" customWidth="1"/>
    <col min="13296" max="13296" width="5.85546875" customWidth="1"/>
    <col min="13297" max="13297" width="0" hidden="1" customWidth="1"/>
    <col min="13298" max="13298" width="7.7109375" customWidth="1"/>
    <col min="13299" max="13299" width="9.5703125" customWidth="1"/>
    <col min="13300" max="13300" width="54" customWidth="1"/>
    <col min="13301" max="13304" width="0" hidden="1" customWidth="1"/>
    <col min="13305" max="13305" width="13.28515625" customWidth="1"/>
    <col min="13306" max="13307" width="14.28515625" customWidth="1"/>
    <col min="13308" max="13308" width="13.5703125" customWidth="1"/>
    <col min="13309" max="13309" width="13.28515625" customWidth="1"/>
    <col min="13310" max="13310" width="11.7109375" customWidth="1"/>
    <col min="13311" max="13316" width="0" hidden="1" customWidth="1"/>
    <col min="13317" max="13317" width="11.42578125" customWidth="1"/>
    <col min="13319" max="13319" width="10.5703125" bestFit="1" customWidth="1"/>
    <col min="13323" max="13323" width="10.85546875" bestFit="1" customWidth="1"/>
    <col min="13550" max="13550" width="5.140625" customWidth="1"/>
    <col min="13551" max="13551" width="7.28515625" customWidth="1"/>
    <col min="13552" max="13552" width="5.85546875" customWidth="1"/>
    <col min="13553" max="13553" width="0" hidden="1" customWidth="1"/>
    <col min="13554" max="13554" width="7.7109375" customWidth="1"/>
    <col min="13555" max="13555" width="9.5703125" customWidth="1"/>
    <col min="13556" max="13556" width="54" customWidth="1"/>
    <col min="13557" max="13560" width="0" hidden="1" customWidth="1"/>
    <col min="13561" max="13561" width="13.28515625" customWidth="1"/>
    <col min="13562" max="13563" width="14.28515625" customWidth="1"/>
    <col min="13564" max="13564" width="13.5703125" customWidth="1"/>
    <col min="13565" max="13565" width="13.28515625" customWidth="1"/>
    <col min="13566" max="13566" width="11.7109375" customWidth="1"/>
    <col min="13567" max="13572" width="0" hidden="1" customWidth="1"/>
    <col min="13573" max="13573" width="11.42578125" customWidth="1"/>
    <col min="13575" max="13575" width="10.5703125" bestFit="1" customWidth="1"/>
    <col min="13579" max="13579" width="10.85546875" bestFit="1" customWidth="1"/>
    <col min="13806" max="13806" width="5.140625" customWidth="1"/>
    <col min="13807" max="13807" width="7.28515625" customWidth="1"/>
    <col min="13808" max="13808" width="5.85546875" customWidth="1"/>
    <col min="13809" max="13809" width="0" hidden="1" customWidth="1"/>
    <col min="13810" max="13810" width="7.7109375" customWidth="1"/>
    <col min="13811" max="13811" width="9.5703125" customWidth="1"/>
    <col min="13812" max="13812" width="54" customWidth="1"/>
    <col min="13813" max="13816" width="0" hidden="1" customWidth="1"/>
    <col min="13817" max="13817" width="13.28515625" customWidth="1"/>
    <col min="13818" max="13819" width="14.28515625" customWidth="1"/>
    <col min="13820" max="13820" width="13.5703125" customWidth="1"/>
    <col min="13821" max="13821" width="13.28515625" customWidth="1"/>
    <col min="13822" max="13822" width="11.7109375" customWidth="1"/>
    <col min="13823" max="13828" width="0" hidden="1" customWidth="1"/>
    <col min="13829" max="13829" width="11.42578125" customWidth="1"/>
    <col min="13831" max="13831" width="10.5703125" bestFit="1" customWidth="1"/>
    <col min="13835" max="13835" width="10.85546875" bestFit="1" customWidth="1"/>
    <col min="14062" max="14062" width="5.140625" customWidth="1"/>
    <col min="14063" max="14063" width="7.28515625" customWidth="1"/>
    <col min="14064" max="14064" width="5.85546875" customWidth="1"/>
    <col min="14065" max="14065" width="0" hidden="1" customWidth="1"/>
    <col min="14066" max="14066" width="7.7109375" customWidth="1"/>
    <col min="14067" max="14067" width="9.5703125" customWidth="1"/>
    <col min="14068" max="14068" width="54" customWidth="1"/>
    <col min="14069" max="14072" width="0" hidden="1" customWidth="1"/>
    <col min="14073" max="14073" width="13.28515625" customWidth="1"/>
    <col min="14074" max="14075" width="14.28515625" customWidth="1"/>
    <col min="14076" max="14076" width="13.5703125" customWidth="1"/>
    <col min="14077" max="14077" width="13.28515625" customWidth="1"/>
    <col min="14078" max="14078" width="11.7109375" customWidth="1"/>
    <col min="14079" max="14084" width="0" hidden="1" customWidth="1"/>
    <col min="14085" max="14085" width="11.42578125" customWidth="1"/>
    <col min="14087" max="14087" width="10.5703125" bestFit="1" customWidth="1"/>
    <col min="14091" max="14091" width="10.85546875" bestFit="1" customWidth="1"/>
    <col min="14318" max="14318" width="5.140625" customWidth="1"/>
    <col min="14319" max="14319" width="7.28515625" customWidth="1"/>
    <col min="14320" max="14320" width="5.85546875" customWidth="1"/>
    <col min="14321" max="14321" width="0" hidden="1" customWidth="1"/>
    <col min="14322" max="14322" width="7.7109375" customWidth="1"/>
    <col min="14323" max="14323" width="9.5703125" customWidth="1"/>
    <col min="14324" max="14324" width="54" customWidth="1"/>
    <col min="14325" max="14328" width="0" hidden="1" customWidth="1"/>
    <col min="14329" max="14329" width="13.28515625" customWidth="1"/>
    <col min="14330" max="14331" width="14.28515625" customWidth="1"/>
    <col min="14332" max="14332" width="13.5703125" customWidth="1"/>
    <col min="14333" max="14333" width="13.28515625" customWidth="1"/>
    <col min="14334" max="14334" width="11.7109375" customWidth="1"/>
    <col min="14335" max="14340" width="0" hidden="1" customWidth="1"/>
    <col min="14341" max="14341" width="11.42578125" customWidth="1"/>
    <col min="14343" max="14343" width="10.5703125" bestFit="1" customWidth="1"/>
    <col min="14347" max="14347" width="10.85546875" bestFit="1" customWidth="1"/>
    <col min="14574" max="14574" width="5.140625" customWidth="1"/>
    <col min="14575" max="14575" width="7.28515625" customWidth="1"/>
    <col min="14576" max="14576" width="5.85546875" customWidth="1"/>
    <col min="14577" max="14577" width="0" hidden="1" customWidth="1"/>
    <col min="14578" max="14578" width="7.7109375" customWidth="1"/>
    <col min="14579" max="14579" width="9.5703125" customWidth="1"/>
    <col min="14580" max="14580" width="54" customWidth="1"/>
    <col min="14581" max="14584" width="0" hidden="1" customWidth="1"/>
    <col min="14585" max="14585" width="13.28515625" customWidth="1"/>
    <col min="14586" max="14587" width="14.28515625" customWidth="1"/>
    <col min="14588" max="14588" width="13.5703125" customWidth="1"/>
    <col min="14589" max="14589" width="13.28515625" customWidth="1"/>
    <col min="14590" max="14590" width="11.7109375" customWidth="1"/>
    <col min="14591" max="14596" width="0" hidden="1" customWidth="1"/>
    <col min="14597" max="14597" width="11.42578125" customWidth="1"/>
    <col min="14599" max="14599" width="10.5703125" bestFit="1" customWidth="1"/>
    <col min="14603" max="14603" width="10.85546875" bestFit="1" customWidth="1"/>
    <col min="14830" max="14830" width="5.140625" customWidth="1"/>
    <col min="14831" max="14831" width="7.28515625" customWidth="1"/>
    <col min="14832" max="14832" width="5.85546875" customWidth="1"/>
    <col min="14833" max="14833" width="0" hidden="1" customWidth="1"/>
    <col min="14834" max="14834" width="7.7109375" customWidth="1"/>
    <col min="14835" max="14835" width="9.5703125" customWidth="1"/>
    <col min="14836" max="14836" width="54" customWidth="1"/>
    <col min="14837" max="14840" width="0" hidden="1" customWidth="1"/>
    <col min="14841" max="14841" width="13.28515625" customWidth="1"/>
    <col min="14842" max="14843" width="14.28515625" customWidth="1"/>
    <col min="14844" max="14844" width="13.5703125" customWidth="1"/>
    <col min="14845" max="14845" width="13.28515625" customWidth="1"/>
    <col min="14846" max="14846" width="11.7109375" customWidth="1"/>
    <col min="14847" max="14852" width="0" hidden="1" customWidth="1"/>
    <col min="14853" max="14853" width="11.42578125" customWidth="1"/>
    <col min="14855" max="14855" width="10.5703125" bestFit="1" customWidth="1"/>
    <col min="14859" max="14859" width="10.85546875" bestFit="1" customWidth="1"/>
    <col min="15086" max="15086" width="5.140625" customWidth="1"/>
    <col min="15087" max="15087" width="7.28515625" customWidth="1"/>
    <col min="15088" max="15088" width="5.85546875" customWidth="1"/>
    <col min="15089" max="15089" width="0" hidden="1" customWidth="1"/>
    <col min="15090" max="15090" width="7.7109375" customWidth="1"/>
    <col min="15091" max="15091" width="9.5703125" customWidth="1"/>
    <col min="15092" max="15092" width="54" customWidth="1"/>
    <col min="15093" max="15096" width="0" hidden="1" customWidth="1"/>
    <col min="15097" max="15097" width="13.28515625" customWidth="1"/>
    <col min="15098" max="15099" width="14.28515625" customWidth="1"/>
    <col min="15100" max="15100" width="13.5703125" customWidth="1"/>
    <col min="15101" max="15101" width="13.28515625" customWidth="1"/>
    <col min="15102" max="15102" width="11.7109375" customWidth="1"/>
    <col min="15103" max="15108" width="0" hidden="1" customWidth="1"/>
    <col min="15109" max="15109" width="11.42578125" customWidth="1"/>
    <col min="15111" max="15111" width="10.5703125" bestFit="1" customWidth="1"/>
    <col min="15115" max="15115" width="10.85546875" bestFit="1" customWidth="1"/>
    <col min="15342" max="15342" width="5.140625" customWidth="1"/>
    <col min="15343" max="15343" width="7.28515625" customWidth="1"/>
    <col min="15344" max="15344" width="5.85546875" customWidth="1"/>
    <col min="15345" max="15345" width="0" hidden="1" customWidth="1"/>
    <col min="15346" max="15346" width="7.7109375" customWidth="1"/>
    <col min="15347" max="15347" width="9.5703125" customWidth="1"/>
    <col min="15348" max="15348" width="54" customWidth="1"/>
    <col min="15349" max="15352" width="0" hidden="1" customWidth="1"/>
    <col min="15353" max="15353" width="13.28515625" customWidth="1"/>
    <col min="15354" max="15355" width="14.28515625" customWidth="1"/>
    <col min="15356" max="15356" width="13.5703125" customWidth="1"/>
    <col min="15357" max="15357" width="13.28515625" customWidth="1"/>
    <col min="15358" max="15358" width="11.7109375" customWidth="1"/>
    <col min="15359" max="15364" width="0" hidden="1" customWidth="1"/>
    <col min="15365" max="15365" width="11.42578125" customWidth="1"/>
    <col min="15367" max="15367" width="10.5703125" bestFit="1" customWidth="1"/>
    <col min="15371" max="15371" width="10.85546875" bestFit="1" customWidth="1"/>
    <col min="15598" max="15598" width="5.140625" customWidth="1"/>
    <col min="15599" max="15599" width="7.28515625" customWidth="1"/>
    <col min="15600" max="15600" width="5.85546875" customWidth="1"/>
    <col min="15601" max="15601" width="0" hidden="1" customWidth="1"/>
    <col min="15602" max="15602" width="7.7109375" customWidth="1"/>
    <col min="15603" max="15603" width="9.5703125" customWidth="1"/>
    <col min="15604" max="15604" width="54" customWidth="1"/>
    <col min="15605" max="15608" width="0" hidden="1" customWidth="1"/>
    <col min="15609" max="15609" width="13.28515625" customWidth="1"/>
    <col min="15610" max="15611" width="14.28515625" customWidth="1"/>
    <col min="15612" max="15612" width="13.5703125" customWidth="1"/>
    <col min="15613" max="15613" width="13.28515625" customWidth="1"/>
    <col min="15614" max="15614" width="11.7109375" customWidth="1"/>
    <col min="15615" max="15620" width="0" hidden="1" customWidth="1"/>
    <col min="15621" max="15621" width="11.42578125" customWidth="1"/>
    <col min="15623" max="15623" width="10.5703125" bestFit="1" customWidth="1"/>
    <col min="15627" max="15627" width="10.85546875" bestFit="1" customWidth="1"/>
    <col min="15854" max="15854" width="5.140625" customWidth="1"/>
    <col min="15855" max="15855" width="7.28515625" customWidth="1"/>
    <col min="15856" max="15856" width="5.85546875" customWidth="1"/>
    <col min="15857" max="15857" width="0" hidden="1" customWidth="1"/>
    <col min="15858" max="15858" width="7.7109375" customWidth="1"/>
    <col min="15859" max="15859" width="9.5703125" customWidth="1"/>
    <col min="15860" max="15860" width="54" customWidth="1"/>
    <col min="15861" max="15864" width="0" hidden="1" customWidth="1"/>
    <col min="15865" max="15865" width="13.28515625" customWidth="1"/>
    <col min="15866" max="15867" width="14.28515625" customWidth="1"/>
    <col min="15868" max="15868" width="13.5703125" customWidth="1"/>
    <col min="15869" max="15869" width="13.28515625" customWidth="1"/>
    <col min="15870" max="15870" width="11.7109375" customWidth="1"/>
    <col min="15871" max="15876" width="0" hidden="1" customWidth="1"/>
    <col min="15877" max="15877" width="11.42578125" customWidth="1"/>
    <col min="15879" max="15879" width="10.5703125" bestFit="1" customWidth="1"/>
    <col min="15883" max="15883" width="10.85546875" bestFit="1" customWidth="1"/>
    <col min="16110" max="16110" width="5.140625" customWidth="1"/>
    <col min="16111" max="16111" width="7.28515625" customWidth="1"/>
    <col min="16112" max="16112" width="5.85546875" customWidth="1"/>
    <col min="16113" max="16113" width="0" hidden="1" customWidth="1"/>
    <col min="16114" max="16114" width="7.7109375" customWidth="1"/>
    <col min="16115" max="16115" width="9.5703125" customWidth="1"/>
    <col min="16116" max="16116" width="54" customWidth="1"/>
    <col min="16117" max="16120" width="0" hidden="1" customWidth="1"/>
    <col min="16121" max="16121" width="13.28515625" customWidth="1"/>
    <col min="16122" max="16123" width="14.28515625" customWidth="1"/>
    <col min="16124" max="16124" width="13.5703125" customWidth="1"/>
    <col min="16125" max="16125" width="13.28515625" customWidth="1"/>
    <col min="16126" max="16126" width="11.7109375" customWidth="1"/>
    <col min="16127" max="16132" width="0" hidden="1" customWidth="1"/>
    <col min="16133" max="16133" width="11.42578125" customWidth="1"/>
    <col min="16135" max="16135" width="10.5703125" bestFit="1" customWidth="1"/>
    <col min="16139" max="16139" width="10.85546875" bestFit="1" customWidth="1"/>
  </cols>
  <sheetData>
    <row r="1" spans="1:11" s="48" customFormat="1" ht="30.75" customHeight="1" thickBot="1">
      <c r="A1" s="45"/>
      <c r="B1" s="46"/>
      <c r="C1" s="47"/>
      <c r="D1" s="47"/>
      <c r="E1" s="47"/>
      <c r="F1" s="47"/>
      <c r="G1" s="47"/>
    </row>
    <row r="2" spans="1:11" s="49" customFormat="1" ht="43.5" customHeight="1" thickBot="1">
      <c r="A2" s="279" t="s">
        <v>107</v>
      </c>
      <c r="B2" s="280"/>
      <c r="C2" s="280"/>
      <c r="D2" s="280"/>
      <c r="E2" s="280"/>
      <c r="F2" s="280"/>
      <c r="G2" s="280"/>
    </row>
    <row r="3" spans="1:11" ht="54.75" customHeight="1" thickBot="1">
      <c r="A3" s="174" t="s">
        <v>108</v>
      </c>
      <c r="B3" s="175" t="s">
        <v>1</v>
      </c>
      <c r="C3" s="50" t="s">
        <v>109</v>
      </c>
      <c r="D3" s="186" t="s">
        <v>110</v>
      </c>
      <c r="E3" s="186" t="s">
        <v>111</v>
      </c>
      <c r="F3" s="186" t="s">
        <v>112</v>
      </c>
      <c r="G3" s="186" t="s">
        <v>113</v>
      </c>
      <c r="H3" s="51"/>
      <c r="I3" s="51"/>
      <c r="J3" s="51"/>
      <c r="K3" s="51"/>
    </row>
    <row r="4" spans="1:11" ht="42" customHeight="1" thickBot="1">
      <c r="A4" s="176"/>
      <c r="B4" s="177" t="s">
        <v>114</v>
      </c>
      <c r="C4" s="52"/>
      <c r="D4" s="187">
        <f>D6+D138+D201</f>
        <v>8250000</v>
      </c>
      <c r="E4" s="169">
        <v>8252000</v>
      </c>
      <c r="F4" s="169">
        <v>8432000</v>
      </c>
      <c r="G4" s="170">
        <v>9024000</v>
      </c>
      <c r="H4" s="51"/>
      <c r="I4" s="51"/>
      <c r="J4" s="51"/>
      <c r="K4" s="53"/>
    </row>
    <row r="5" spans="1:11" ht="21" customHeight="1" thickBot="1">
      <c r="A5" s="178"/>
      <c r="B5" s="179" t="s">
        <v>115</v>
      </c>
      <c r="C5" s="54"/>
      <c r="D5" s="188">
        <v>843</v>
      </c>
      <c r="E5" s="189">
        <v>843</v>
      </c>
      <c r="F5" s="189">
        <v>843</v>
      </c>
      <c r="G5" s="189">
        <v>843</v>
      </c>
      <c r="H5" s="51"/>
      <c r="I5" s="51"/>
      <c r="J5" s="51"/>
      <c r="K5" s="51"/>
    </row>
    <row r="6" spans="1:11" ht="30.75" customHeight="1" thickBot="1">
      <c r="A6" s="176"/>
      <c r="B6" s="180" t="s">
        <v>116</v>
      </c>
      <c r="C6" s="56"/>
      <c r="D6" s="190">
        <f>D7+D18+D86+D94+D95+D105+D115</f>
        <v>8220000</v>
      </c>
      <c r="E6" s="191"/>
      <c r="F6" s="191"/>
      <c r="G6" s="191"/>
      <c r="H6" s="51"/>
      <c r="I6" s="57"/>
      <c r="J6" s="51"/>
      <c r="K6" s="51"/>
    </row>
    <row r="7" spans="1:11" ht="20.25" customHeight="1">
      <c r="A7" s="181"/>
      <c r="B7" s="182" t="s">
        <v>117</v>
      </c>
      <c r="C7" s="58"/>
      <c r="D7" s="192">
        <f>D8</f>
        <v>6450000</v>
      </c>
      <c r="E7" s="193"/>
      <c r="F7" s="193"/>
      <c r="G7" s="193"/>
      <c r="H7" s="51"/>
      <c r="I7" s="51"/>
      <c r="J7" s="51"/>
      <c r="K7" s="51"/>
    </row>
    <row r="8" spans="1:11" s="63" customFormat="1" ht="20.25" customHeight="1">
      <c r="A8" s="168"/>
      <c r="B8" s="183" t="s">
        <v>118</v>
      </c>
      <c r="C8" s="60"/>
      <c r="D8" s="75">
        <f>D9</f>
        <v>6450000</v>
      </c>
      <c r="E8" s="69"/>
      <c r="F8" s="69"/>
      <c r="G8" s="69"/>
    </row>
    <row r="9" spans="1:11" s="63" customFormat="1" ht="20.25" customHeight="1">
      <c r="A9" s="168"/>
      <c r="B9" s="184" t="s">
        <v>119</v>
      </c>
      <c r="C9" s="60"/>
      <c r="D9" s="75">
        <f>D10+D11+D12+D13+D14+D16</f>
        <v>6450000</v>
      </c>
      <c r="E9" s="69"/>
      <c r="F9" s="69"/>
      <c r="G9" s="69"/>
    </row>
    <row r="10" spans="1:11" s="70" customFormat="1" ht="20.25" customHeight="1">
      <c r="A10" s="168"/>
      <c r="B10" s="185" t="s">
        <v>120</v>
      </c>
      <c r="C10" s="60"/>
      <c r="D10" s="171">
        <v>6450000</v>
      </c>
      <c r="E10" s="69"/>
      <c r="F10" s="69"/>
      <c r="G10" s="69"/>
    </row>
    <row r="11" spans="1:11" s="48" customFormat="1" ht="20.25" hidden="1" customHeight="1">
      <c r="A11" s="64"/>
      <c r="B11" s="68" t="s">
        <v>121</v>
      </c>
      <c r="C11" s="71"/>
      <c r="D11" s="72"/>
      <c r="E11" s="73"/>
      <c r="F11" s="73"/>
      <c r="G11" s="73"/>
    </row>
    <row r="12" spans="1:11" s="70" customFormat="1" ht="20.25" hidden="1" customHeight="1">
      <c r="A12" s="64"/>
      <c r="B12" s="68" t="s">
        <v>122</v>
      </c>
      <c r="C12" s="74"/>
      <c r="D12" s="75"/>
      <c r="E12" s="69"/>
      <c r="F12" s="69"/>
      <c r="G12" s="69"/>
    </row>
    <row r="13" spans="1:11" s="48" customFormat="1" ht="20.25" hidden="1" customHeight="1">
      <c r="A13" s="64"/>
      <c r="B13" s="68" t="s">
        <v>123</v>
      </c>
      <c r="C13" s="74"/>
      <c r="D13" s="72"/>
      <c r="E13" s="73"/>
      <c r="F13" s="73"/>
      <c r="G13" s="73"/>
    </row>
    <row r="14" spans="1:11" s="48" customFormat="1" ht="20.25" hidden="1" customHeight="1">
      <c r="A14" s="64"/>
      <c r="B14" s="68" t="s">
        <v>124</v>
      </c>
      <c r="C14" s="71"/>
      <c r="D14" s="72"/>
      <c r="E14" s="73"/>
      <c r="F14" s="73"/>
      <c r="G14" s="73"/>
    </row>
    <row r="15" spans="1:11" s="48" customFormat="1" ht="20.25" hidden="1" customHeight="1">
      <c r="A15" s="64"/>
      <c r="B15" s="68" t="s">
        <v>125</v>
      </c>
      <c r="C15" s="71"/>
      <c r="D15" s="72"/>
      <c r="E15" s="73"/>
      <c r="F15" s="73"/>
      <c r="G15" s="73"/>
    </row>
    <row r="16" spans="1:11" s="48" customFormat="1" ht="32.25" hidden="1" customHeight="1">
      <c r="A16" s="64"/>
      <c r="B16" s="65" t="s">
        <v>126</v>
      </c>
      <c r="C16" s="71"/>
      <c r="D16" s="76"/>
      <c r="E16" s="71"/>
      <c r="F16" s="71"/>
      <c r="G16" s="71"/>
    </row>
    <row r="17" spans="1:7" s="48" customFormat="1" ht="20.25" hidden="1" customHeight="1">
      <c r="A17" s="64"/>
      <c r="B17" s="59" t="s">
        <v>127</v>
      </c>
      <c r="C17" s="71"/>
      <c r="D17" s="77"/>
      <c r="E17" s="74"/>
      <c r="F17" s="74"/>
      <c r="G17" s="74"/>
    </row>
    <row r="18" spans="1:7" s="63" customFormat="1" ht="20.25" customHeight="1">
      <c r="A18" s="168"/>
      <c r="B18" s="194" t="s">
        <v>128</v>
      </c>
      <c r="C18" s="71"/>
      <c r="D18" s="75">
        <f>D19+D20+D23+D59+D60+D61+D62+D63+D71</f>
        <v>1770000</v>
      </c>
      <c r="E18" s="69"/>
      <c r="F18" s="69"/>
      <c r="G18" s="69"/>
    </row>
    <row r="19" spans="1:7" s="63" customFormat="1" ht="20.25" customHeight="1">
      <c r="A19" s="168"/>
      <c r="B19" s="183" t="s">
        <v>129</v>
      </c>
      <c r="C19" s="73"/>
      <c r="D19" s="84">
        <v>308208</v>
      </c>
      <c r="E19" s="69"/>
      <c r="F19" s="69"/>
      <c r="G19" s="69"/>
    </row>
    <row r="20" spans="1:7" s="63" customFormat="1" ht="20.25" customHeight="1">
      <c r="A20" s="168"/>
      <c r="B20" s="183" t="s">
        <v>130</v>
      </c>
      <c r="C20" s="73"/>
      <c r="D20" s="75">
        <f>D21+D22</f>
        <v>500</v>
      </c>
      <c r="E20" s="69"/>
      <c r="F20" s="69"/>
      <c r="G20" s="69"/>
    </row>
    <row r="21" spans="1:7" s="63" customFormat="1" ht="20.25" customHeight="1">
      <c r="A21" s="168"/>
      <c r="B21" s="184" t="s">
        <v>131</v>
      </c>
      <c r="C21" s="73"/>
      <c r="D21" s="84">
        <v>500</v>
      </c>
      <c r="E21" s="69"/>
      <c r="F21" s="69"/>
      <c r="G21" s="69"/>
    </row>
    <row r="22" spans="1:7" s="63" customFormat="1" ht="20.25" hidden="1" customHeight="1">
      <c r="A22" s="64"/>
      <c r="B22" s="65" t="s">
        <v>132</v>
      </c>
      <c r="C22" s="73"/>
      <c r="D22" s="66"/>
      <c r="E22" s="67"/>
      <c r="F22" s="67"/>
      <c r="G22" s="67"/>
    </row>
    <row r="23" spans="1:7" s="63" customFormat="1" ht="20.25" customHeight="1">
      <c r="A23" s="168"/>
      <c r="B23" s="183" t="s">
        <v>133</v>
      </c>
      <c r="C23" s="73"/>
      <c r="D23" s="75">
        <f>D24+D25+D26+D27+D39+D43+D44+D45+D46+D47+D48+D49+D57+D58</f>
        <v>585000</v>
      </c>
      <c r="E23" s="69"/>
      <c r="F23" s="69"/>
      <c r="G23" s="69"/>
    </row>
    <row r="24" spans="1:7" s="63" customFormat="1" ht="51" customHeight="1">
      <c r="A24" s="168"/>
      <c r="B24" s="195" t="s">
        <v>134</v>
      </c>
      <c r="C24" s="73"/>
      <c r="D24" s="84">
        <v>15000</v>
      </c>
      <c r="E24" s="69"/>
      <c r="F24" s="69"/>
      <c r="G24" s="69"/>
    </row>
    <row r="25" spans="1:7" s="70" customFormat="1" ht="27" hidden="1" customHeight="1">
      <c r="A25" s="64"/>
      <c r="B25" s="83" t="s">
        <v>135</v>
      </c>
      <c r="C25" s="73"/>
      <c r="D25" s="76"/>
      <c r="E25" s="71"/>
      <c r="F25" s="71"/>
      <c r="G25" s="71"/>
    </row>
    <row r="26" spans="1:7" s="63" customFormat="1" ht="59.25" customHeight="1">
      <c r="A26" s="168"/>
      <c r="B26" s="195" t="s">
        <v>136</v>
      </c>
      <c r="C26" s="73"/>
      <c r="D26" s="172">
        <v>15000</v>
      </c>
      <c r="E26" s="69"/>
      <c r="F26" s="69"/>
      <c r="G26" s="69"/>
    </row>
    <row r="27" spans="1:7" s="63" customFormat="1" ht="30.75" customHeight="1">
      <c r="A27" s="168"/>
      <c r="B27" s="184" t="s">
        <v>137</v>
      </c>
      <c r="C27" s="73"/>
      <c r="D27" s="75">
        <f>D28+D29+D30+D31+D32+D33+D34+D35+D36+D37+D38</f>
        <v>30000</v>
      </c>
      <c r="E27" s="69"/>
      <c r="F27" s="69"/>
      <c r="G27" s="69"/>
    </row>
    <row r="28" spans="1:7" s="48" customFormat="1" ht="20.25" hidden="1" customHeight="1">
      <c r="A28" s="64"/>
      <c r="B28" s="68" t="s">
        <v>138</v>
      </c>
      <c r="C28" s="73"/>
      <c r="D28" s="85"/>
      <c r="E28" s="60"/>
      <c r="F28" s="60"/>
      <c r="G28" s="60"/>
    </row>
    <row r="29" spans="1:7" s="48" customFormat="1" ht="20.25" hidden="1" customHeight="1">
      <c r="A29" s="64"/>
      <c r="B29" s="68" t="s">
        <v>139</v>
      </c>
      <c r="C29" s="73"/>
      <c r="D29" s="85"/>
      <c r="E29" s="60"/>
      <c r="F29" s="60"/>
      <c r="G29" s="60"/>
    </row>
    <row r="30" spans="1:7" s="70" customFormat="1" ht="20.25" hidden="1" customHeight="1">
      <c r="A30" s="64"/>
      <c r="B30" s="68" t="s">
        <v>140</v>
      </c>
      <c r="C30" s="73"/>
      <c r="D30" s="86"/>
      <c r="E30" s="87"/>
      <c r="F30" s="87"/>
      <c r="G30" s="87"/>
    </row>
    <row r="31" spans="1:7" s="70" customFormat="1" ht="20.25" hidden="1" customHeight="1">
      <c r="A31" s="64"/>
      <c r="B31" s="68" t="s">
        <v>141</v>
      </c>
      <c r="C31" s="73"/>
      <c r="D31" s="88"/>
      <c r="E31" s="87"/>
      <c r="F31" s="87"/>
      <c r="G31" s="87"/>
    </row>
    <row r="32" spans="1:7" s="70" customFormat="1" ht="20.25" hidden="1" customHeight="1">
      <c r="A32" s="64"/>
      <c r="B32" s="68" t="s">
        <v>142</v>
      </c>
      <c r="C32" s="73"/>
      <c r="D32" s="82"/>
      <c r="E32" s="87"/>
      <c r="F32" s="87"/>
      <c r="G32" s="87"/>
    </row>
    <row r="33" spans="1:7" s="70" customFormat="1" ht="20.25" hidden="1" customHeight="1">
      <c r="A33" s="64"/>
      <c r="B33" s="68" t="s">
        <v>143</v>
      </c>
      <c r="C33" s="71"/>
      <c r="D33" s="81"/>
      <c r="E33" s="87"/>
      <c r="F33" s="87"/>
      <c r="G33" s="87"/>
    </row>
    <row r="34" spans="1:7" s="48" customFormat="1" ht="20.25" hidden="1" customHeight="1">
      <c r="A34" s="64"/>
      <c r="B34" s="68" t="s">
        <v>144</v>
      </c>
      <c r="C34" s="71"/>
      <c r="D34" s="85"/>
      <c r="E34" s="60"/>
      <c r="F34" s="60"/>
      <c r="G34" s="60"/>
    </row>
    <row r="35" spans="1:7" s="70" customFormat="1" ht="20.25" hidden="1" customHeight="1">
      <c r="A35" s="64"/>
      <c r="B35" s="68" t="s">
        <v>145</v>
      </c>
      <c r="C35" s="71"/>
      <c r="D35" s="85"/>
      <c r="E35" s="60"/>
      <c r="F35" s="60"/>
      <c r="G35" s="60"/>
    </row>
    <row r="36" spans="1:7" s="48" customFormat="1" ht="20.25" hidden="1" customHeight="1">
      <c r="A36" s="64"/>
      <c r="B36" s="68" t="s">
        <v>146</v>
      </c>
      <c r="C36" s="71"/>
      <c r="D36" s="85"/>
      <c r="E36" s="60"/>
      <c r="F36" s="60"/>
      <c r="G36" s="60"/>
    </row>
    <row r="37" spans="1:7" s="70" customFormat="1" ht="20.25" hidden="1" customHeight="1">
      <c r="A37" s="64"/>
      <c r="B37" s="68" t="s">
        <v>147</v>
      </c>
      <c r="C37" s="71"/>
      <c r="D37" s="88"/>
      <c r="E37" s="87"/>
      <c r="F37" s="87"/>
      <c r="G37" s="87"/>
    </row>
    <row r="38" spans="1:7" s="70" customFormat="1" ht="30.75" customHeight="1">
      <c r="A38" s="168"/>
      <c r="B38" s="185" t="s">
        <v>148</v>
      </c>
      <c r="C38" s="71"/>
      <c r="D38" s="88">
        <v>30000</v>
      </c>
      <c r="E38" s="87"/>
      <c r="F38" s="87"/>
      <c r="G38" s="87"/>
    </row>
    <row r="39" spans="1:7" s="63" customFormat="1" ht="29.25" customHeight="1">
      <c r="A39" s="168"/>
      <c r="B39" s="184" t="s">
        <v>149</v>
      </c>
      <c r="C39" s="73"/>
      <c r="D39" s="75">
        <f>D40+D41+D42</f>
        <v>65000</v>
      </c>
      <c r="E39" s="69"/>
      <c r="F39" s="69"/>
      <c r="G39" s="69"/>
    </row>
    <row r="40" spans="1:7" s="70" customFormat="1" ht="26.25" customHeight="1">
      <c r="A40" s="168"/>
      <c r="B40" s="185" t="s">
        <v>150</v>
      </c>
      <c r="C40" s="73"/>
      <c r="D40" s="84">
        <v>25000</v>
      </c>
      <c r="E40" s="87"/>
      <c r="F40" s="87"/>
      <c r="G40" s="87"/>
    </row>
    <row r="41" spans="1:7" s="48" customFormat="1" ht="30" hidden="1" customHeight="1">
      <c r="A41" s="64"/>
      <c r="B41" s="68" t="s">
        <v>151</v>
      </c>
      <c r="C41" s="73"/>
      <c r="D41" s="88"/>
      <c r="E41" s="60"/>
      <c r="F41" s="60"/>
      <c r="G41" s="60"/>
    </row>
    <row r="42" spans="1:7" s="70" customFormat="1" ht="36.75" customHeight="1">
      <c r="A42" s="168"/>
      <c r="B42" s="185" t="s">
        <v>152</v>
      </c>
      <c r="C42" s="73"/>
      <c r="D42" s="88">
        <v>40000</v>
      </c>
      <c r="E42" s="87"/>
      <c r="F42" s="87"/>
      <c r="G42" s="87"/>
    </row>
    <row r="43" spans="1:7" s="48" customFormat="1" ht="30.75" customHeight="1">
      <c r="A43" s="168"/>
      <c r="B43" s="184" t="s">
        <v>153</v>
      </c>
      <c r="C43" s="73"/>
      <c r="D43" s="84">
        <v>40000</v>
      </c>
      <c r="E43" s="69"/>
      <c r="F43" s="69"/>
      <c r="G43" s="69"/>
    </row>
    <row r="44" spans="1:7" s="48" customFormat="1" ht="26.25" hidden="1" customHeight="1">
      <c r="A44" s="64"/>
      <c r="B44" s="65" t="s">
        <v>154</v>
      </c>
      <c r="C44" s="73"/>
      <c r="D44" s="81"/>
      <c r="E44" s="71"/>
      <c r="F44" s="71"/>
      <c r="G44" s="71"/>
    </row>
    <row r="45" spans="1:7" s="63" customFormat="1" ht="34.5" customHeight="1">
      <c r="A45" s="168"/>
      <c r="B45" s="184" t="s">
        <v>155</v>
      </c>
      <c r="C45" s="73"/>
      <c r="D45" s="75">
        <v>5000</v>
      </c>
      <c r="E45" s="69"/>
      <c r="F45" s="69"/>
      <c r="G45" s="69"/>
    </row>
    <row r="46" spans="1:7" s="48" customFormat="1" ht="42.75" customHeight="1">
      <c r="A46" s="168"/>
      <c r="B46" s="184" t="s">
        <v>156</v>
      </c>
      <c r="C46" s="71"/>
      <c r="D46" s="75">
        <v>25000</v>
      </c>
      <c r="E46" s="69"/>
      <c r="F46" s="69"/>
      <c r="G46" s="69"/>
    </row>
    <row r="47" spans="1:7" s="63" customFormat="1" ht="20.25" customHeight="1">
      <c r="A47" s="168"/>
      <c r="B47" s="184" t="s">
        <v>157</v>
      </c>
      <c r="C47" s="71"/>
      <c r="D47" s="84">
        <v>7000</v>
      </c>
      <c r="E47" s="69"/>
      <c r="F47" s="69"/>
      <c r="G47" s="69"/>
    </row>
    <row r="48" spans="1:7" s="63" customFormat="1" ht="24.75" hidden="1" customHeight="1">
      <c r="A48" s="64"/>
      <c r="B48" s="65" t="s">
        <v>158</v>
      </c>
      <c r="C48" s="74"/>
      <c r="D48" s="66"/>
      <c r="E48" s="67"/>
      <c r="F48" s="67"/>
      <c r="G48" s="67"/>
    </row>
    <row r="49" spans="1:8" s="63" customFormat="1" ht="20.25" customHeight="1">
      <c r="A49" s="168"/>
      <c r="B49" s="184" t="s">
        <v>159</v>
      </c>
      <c r="C49" s="74"/>
      <c r="D49" s="75">
        <f>D50+D51+D52+D53+D54+D55+D56</f>
        <v>383000</v>
      </c>
      <c r="E49" s="69"/>
      <c r="F49" s="69"/>
      <c r="G49" s="69"/>
    </row>
    <row r="50" spans="1:8" s="70" customFormat="1" ht="23.25" customHeight="1">
      <c r="A50" s="168"/>
      <c r="B50" s="185" t="s">
        <v>160</v>
      </c>
      <c r="C50" s="74"/>
      <c r="D50" s="90">
        <v>58000</v>
      </c>
      <c r="E50" s="87"/>
      <c r="F50" s="87"/>
      <c r="G50" s="87"/>
    </row>
    <row r="51" spans="1:8" s="70" customFormat="1" ht="20.25" customHeight="1">
      <c r="A51" s="168"/>
      <c r="B51" s="185" t="s">
        <v>161</v>
      </c>
      <c r="C51" s="74"/>
      <c r="D51" s="90">
        <v>20000</v>
      </c>
      <c r="E51" s="87"/>
      <c r="F51" s="87"/>
      <c r="G51" s="87"/>
    </row>
    <row r="52" spans="1:8" s="70" customFormat="1" ht="23.25" customHeight="1">
      <c r="A52" s="168"/>
      <c r="B52" s="185" t="s">
        <v>162</v>
      </c>
      <c r="C52" s="71"/>
      <c r="D52" s="90">
        <v>160000</v>
      </c>
      <c r="E52" s="87"/>
      <c r="F52" s="87"/>
      <c r="G52" s="87"/>
    </row>
    <row r="53" spans="1:8" s="48" customFormat="1" ht="21.75" customHeight="1">
      <c r="A53" s="168"/>
      <c r="B53" s="185" t="s">
        <v>163</v>
      </c>
      <c r="C53" s="71"/>
      <c r="D53" s="88">
        <v>35000</v>
      </c>
      <c r="E53" s="87"/>
      <c r="F53" s="87"/>
      <c r="G53" s="87"/>
    </row>
    <row r="54" spans="1:8" s="48" customFormat="1" ht="33.75" customHeight="1">
      <c r="A54" s="168"/>
      <c r="B54" s="185" t="s">
        <v>164</v>
      </c>
      <c r="C54" s="71"/>
      <c r="D54" s="88">
        <v>100000</v>
      </c>
      <c r="E54" s="87"/>
      <c r="F54" s="87"/>
      <c r="G54" s="87"/>
    </row>
    <row r="55" spans="1:8" s="70" customFormat="1" ht="34.5" customHeight="1">
      <c r="A55" s="168"/>
      <c r="B55" s="185" t="s">
        <v>165</v>
      </c>
      <c r="C55" s="71"/>
      <c r="D55" s="88">
        <v>10000</v>
      </c>
      <c r="E55" s="87"/>
      <c r="F55" s="87"/>
      <c r="G55" s="87"/>
    </row>
    <row r="56" spans="1:8" s="48" customFormat="1" ht="43.5" hidden="1" customHeight="1">
      <c r="A56" s="64"/>
      <c r="B56" s="68" t="s">
        <v>166</v>
      </c>
      <c r="C56" s="71"/>
      <c r="D56" s="88"/>
      <c r="E56" s="60"/>
      <c r="F56" s="60"/>
      <c r="G56" s="60"/>
    </row>
    <row r="57" spans="1:8" s="48" customFormat="1" ht="46.5" hidden="1" customHeight="1">
      <c r="A57" s="64"/>
      <c r="B57" s="65" t="s">
        <v>167</v>
      </c>
      <c r="C57" s="71"/>
      <c r="D57" s="66"/>
      <c r="E57" s="71"/>
      <c r="F57" s="71"/>
      <c r="G57" s="71"/>
    </row>
    <row r="58" spans="1:8" s="63" customFormat="1" ht="45" hidden="1" customHeight="1">
      <c r="A58" s="64"/>
      <c r="B58" s="65" t="s">
        <v>168</v>
      </c>
      <c r="C58" s="74"/>
      <c r="D58" s="66"/>
      <c r="E58" s="67"/>
      <c r="F58" s="67"/>
      <c r="G58" s="67"/>
    </row>
    <row r="59" spans="1:8" s="63" customFormat="1" ht="27.75" hidden="1" customHeight="1">
      <c r="A59" s="64"/>
      <c r="B59" s="59" t="s">
        <v>169</v>
      </c>
      <c r="C59" s="71"/>
      <c r="D59" s="61"/>
      <c r="E59" s="62"/>
      <c r="F59" s="62"/>
      <c r="G59" s="62"/>
    </row>
    <row r="60" spans="1:8" s="48" customFormat="1" ht="23.25" customHeight="1">
      <c r="A60" s="168"/>
      <c r="B60" s="183" t="s">
        <v>170</v>
      </c>
      <c r="C60" s="71"/>
      <c r="D60" s="75">
        <v>761392</v>
      </c>
      <c r="E60" s="69"/>
      <c r="F60" s="69"/>
      <c r="G60" s="69"/>
    </row>
    <row r="61" spans="1:8" s="48" customFormat="1" ht="24" customHeight="1">
      <c r="A61" s="168"/>
      <c r="B61" s="183" t="s">
        <v>171</v>
      </c>
      <c r="C61" s="71"/>
      <c r="D61" s="75">
        <v>2000</v>
      </c>
      <c r="E61" s="69"/>
      <c r="F61" s="69"/>
      <c r="G61" s="69"/>
    </row>
    <row r="62" spans="1:8" s="70" customFormat="1" ht="34.5" hidden="1" customHeight="1">
      <c r="A62" s="64"/>
      <c r="B62" s="59" t="s">
        <v>172</v>
      </c>
      <c r="C62" s="71"/>
      <c r="D62" s="61"/>
      <c r="E62" s="62"/>
      <c r="F62" s="62"/>
      <c r="G62" s="62"/>
    </row>
    <row r="63" spans="1:8" s="63" customFormat="1" ht="33" customHeight="1">
      <c r="A63" s="168"/>
      <c r="B63" s="183" t="s">
        <v>173</v>
      </c>
      <c r="C63" s="71"/>
      <c r="D63" s="75">
        <f>D64+D65+D66+D67+D68+D69+D70</f>
        <v>11000</v>
      </c>
      <c r="E63" s="69"/>
      <c r="F63" s="69"/>
      <c r="G63" s="69"/>
    </row>
    <row r="64" spans="1:8" s="63" customFormat="1" ht="24" customHeight="1">
      <c r="A64" s="168"/>
      <c r="B64" s="196" t="s">
        <v>174</v>
      </c>
      <c r="C64" s="71"/>
      <c r="D64" s="90">
        <v>7000</v>
      </c>
      <c r="E64" s="69"/>
      <c r="F64" s="69"/>
      <c r="G64" s="69"/>
      <c r="H64" s="89"/>
    </row>
    <row r="65" spans="1:7" s="63" customFormat="1" ht="20.25" hidden="1" customHeight="1">
      <c r="A65" s="64"/>
      <c r="B65" s="65" t="s">
        <v>175</v>
      </c>
      <c r="C65" s="71"/>
      <c r="D65" s="66"/>
      <c r="E65" s="67"/>
      <c r="F65" s="67"/>
      <c r="G65" s="67"/>
    </row>
    <row r="66" spans="1:7" s="63" customFormat="1" ht="35.25" hidden="1" customHeight="1">
      <c r="A66" s="64"/>
      <c r="B66" s="65" t="s">
        <v>176</v>
      </c>
      <c r="C66" s="71"/>
      <c r="D66" s="66"/>
      <c r="E66" s="67"/>
      <c r="F66" s="67"/>
      <c r="G66" s="67"/>
    </row>
    <row r="67" spans="1:7" s="63" customFormat="1" ht="27" customHeight="1">
      <c r="A67" s="168"/>
      <c r="B67" s="184" t="s">
        <v>177</v>
      </c>
      <c r="C67" s="71"/>
      <c r="D67" s="90">
        <v>4000</v>
      </c>
      <c r="E67" s="69"/>
      <c r="F67" s="69"/>
      <c r="G67" s="69"/>
    </row>
    <row r="68" spans="1:7" s="48" customFormat="1" ht="30.75" hidden="1" customHeight="1">
      <c r="A68" s="64"/>
      <c r="B68" s="65" t="s">
        <v>178</v>
      </c>
      <c r="C68" s="71"/>
      <c r="D68" s="66"/>
      <c r="E68" s="71"/>
      <c r="F68" s="71"/>
      <c r="G68" s="71"/>
    </row>
    <row r="69" spans="1:7" s="63" customFormat="1" ht="43.5" hidden="1" customHeight="1">
      <c r="A69" s="64"/>
      <c r="B69" s="65" t="s">
        <v>179</v>
      </c>
      <c r="C69" s="71"/>
      <c r="D69" s="66"/>
      <c r="E69" s="67"/>
      <c r="F69" s="67"/>
      <c r="G69" s="67"/>
    </row>
    <row r="70" spans="1:7" s="48" customFormat="1" ht="27.75" hidden="1" customHeight="1">
      <c r="A70" s="64"/>
      <c r="B70" s="59" t="s">
        <v>180</v>
      </c>
      <c r="C70" s="71"/>
      <c r="D70" s="61"/>
      <c r="E70" s="74"/>
      <c r="F70" s="74"/>
      <c r="G70" s="74"/>
    </row>
    <row r="71" spans="1:7" s="63" customFormat="1" ht="26.25" customHeight="1">
      <c r="A71" s="168"/>
      <c r="B71" s="183" t="s">
        <v>181</v>
      </c>
      <c r="C71" s="71"/>
      <c r="D71" s="75">
        <f>D72+D73+D74+D75+D76+D77+D78+D79+D80+D81+D82+D83+D84</f>
        <v>101900</v>
      </c>
      <c r="E71" s="69"/>
      <c r="F71" s="69"/>
      <c r="G71" s="69"/>
    </row>
    <row r="72" spans="1:7" s="48" customFormat="1" ht="20.25" hidden="1" customHeight="1">
      <c r="A72" s="64"/>
      <c r="B72" s="65" t="s">
        <v>182</v>
      </c>
      <c r="C72" s="91"/>
      <c r="D72" s="66"/>
      <c r="E72" s="71"/>
      <c r="F72" s="71"/>
      <c r="G72" s="71"/>
    </row>
    <row r="73" spans="1:7" s="48" customFormat="1" ht="30" hidden="1" customHeight="1">
      <c r="A73" s="64"/>
      <c r="B73" s="65" t="s">
        <v>183</v>
      </c>
      <c r="C73" s="71"/>
      <c r="D73" s="66"/>
      <c r="E73" s="71"/>
      <c r="F73" s="71"/>
      <c r="G73" s="71"/>
    </row>
    <row r="74" spans="1:7" s="63" customFormat="1" ht="22.5" customHeight="1">
      <c r="A74" s="168"/>
      <c r="B74" s="184" t="s">
        <v>184</v>
      </c>
      <c r="C74" s="71"/>
      <c r="D74" s="75">
        <v>10000</v>
      </c>
      <c r="E74" s="69"/>
      <c r="F74" s="69"/>
      <c r="G74" s="69"/>
    </row>
    <row r="75" spans="1:7" s="63" customFormat="1" ht="33.75" customHeight="1">
      <c r="A75" s="168"/>
      <c r="B75" s="184" t="s">
        <v>185</v>
      </c>
      <c r="C75" s="71"/>
      <c r="D75" s="75">
        <v>30000</v>
      </c>
      <c r="E75" s="69"/>
      <c r="F75" s="69"/>
      <c r="G75" s="69"/>
    </row>
    <row r="76" spans="1:7" s="48" customFormat="1" ht="24.75" hidden="1" customHeight="1">
      <c r="A76" s="64"/>
      <c r="B76" s="65" t="s">
        <v>186</v>
      </c>
      <c r="C76" s="71"/>
      <c r="D76" s="90"/>
      <c r="E76" s="71"/>
      <c r="F76" s="71"/>
      <c r="G76" s="71"/>
    </row>
    <row r="77" spans="1:7" s="48" customFormat="1" ht="35.25" hidden="1" customHeight="1">
      <c r="A77" s="64"/>
      <c r="B77" s="65" t="s">
        <v>187</v>
      </c>
      <c r="C77" s="74"/>
      <c r="D77" s="66"/>
      <c r="E77" s="71"/>
      <c r="F77" s="71"/>
      <c r="G77" s="71"/>
    </row>
    <row r="78" spans="1:7" s="48" customFormat="1" ht="24.75" customHeight="1">
      <c r="A78" s="168"/>
      <c r="B78" s="184" t="s">
        <v>188</v>
      </c>
      <c r="C78" s="74"/>
      <c r="D78" s="75">
        <v>10000</v>
      </c>
      <c r="E78" s="69"/>
      <c r="F78" s="69"/>
      <c r="G78" s="69"/>
    </row>
    <row r="79" spans="1:7" s="63" customFormat="1" ht="20.25" hidden="1" customHeight="1">
      <c r="A79" s="64"/>
      <c r="B79" s="65" t="s">
        <v>189</v>
      </c>
      <c r="C79" s="91"/>
      <c r="D79" s="66"/>
      <c r="E79" s="67"/>
      <c r="F79" s="67"/>
      <c r="G79" s="67"/>
    </row>
    <row r="80" spans="1:7" s="63" customFormat="1" ht="20.25" hidden="1" customHeight="1">
      <c r="A80" s="64"/>
      <c r="B80" s="65" t="s">
        <v>190</v>
      </c>
      <c r="C80" s="71"/>
      <c r="D80" s="66"/>
      <c r="E80" s="67"/>
      <c r="F80" s="67"/>
      <c r="G80" s="67"/>
    </row>
    <row r="81" spans="1:7" s="63" customFormat="1" ht="20.25" customHeight="1">
      <c r="A81" s="168"/>
      <c r="B81" s="184" t="s">
        <v>191</v>
      </c>
      <c r="C81" s="71"/>
      <c r="D81" s="90">
        <v>9600</v>
      </c>
      <c r="E81" s="69"/>
      <c r="F81" s="69"/>
      <c r="G81" s="69"/>
    </row>
    <row r="82" spans="1:7" s="48" customFormat="1" ht="20.25" customHeight="1" thickBot="1">
      <c r="A82" s="168"/>
      <c r="B82" s="184" t="s">
        <v>192</v>
      </c>
      <c r="C82" s="71"/>
      <c r="D82" s="75">
        <v>42300</v>
      </c>
      <c r="E82" s="69"/>
      <c r="F82" s="69"/>
      <c r="G82" s="69"/>
    </row>
    <row r="83" spans="1:7" s="48" customFormat="1" ht="37.5" hidden="1" customHeight="1">
      <c r="A83" s="64"/>
      <c r="B83" s="65" t="s">
        <v>193</v>
      </c>
      <c r="C83" s="71"/>
      <c r="D83" s="66"/>
      <c r="E83" s="71"/>
      <c r="F83" s="71"/>
      <c r="G83" s="71"/>
    </row>
    <row r="84" spans="1:7" s="63" customFormat="1" ht="30.75" hidden="1" customHeight="1">
      <c r="A84" s="64"/>
      <c r="B84" s="65" t="s">
        <v>194</v>
      </c>
      <c r="C84" s="71"/>
      <c r="D84" s="90"/>
      <c r="E84" s="67"/>
      <c r="F84" s="67"/>
      <c r="G84" s="67"/>
    </row>
    <row r="85" spans="1:7" s="48" customFormat="1" ht="20.25" hidden="1" customHeight="1">
      <c r="A85" s="64"/>
      <c r="B85" s="78" t="s">
        <v>195</v>
      </c>
      <c r="C85" s="71"/>
      <c r="D85" s="79"/>
      <c r="E85" s="91"/>
      <c r="F85" s="91"/>
      <c r="G85" s="91"/>
    </row>
    <row r="86" spans="1:7" s="63" customFormat="1" ht="20.25" hidden="1" customHeight="1">
      <c r="A86" s="64"/>
      <c r="B86" s="78" t="s">
        <v>196</v>
      </c>
      <c r="C86" s="71"/>
      <c r="D86" s="79">
        <f>D87+D92+D93</f>
        <v>0</v>
      </c>
      <c r="E86" s="80"/>
      <c r="F86" s="80"/>
      <c r="G86" s="80"/>
    </row>
    <row r="87" spans="1:7" s="48" customFormat="1" ht="20.25" hidden="1" customHeight="1">
      <c r="A87" s="64"/>
      <c r="B87" s="59" t="s">
        <v>197</v>
      </c>
      <c r="C87" s="71"/>
      <c r="D87" s="61"/>
      <c r="E87" s="74"/>
      <c r="F87" s="74"/>
      <c r="G87" s="74"/>
    </row>
    <row r="88" spans="1:7" s="48" customFormat="1" ht="20.25" hidden="1" customHeight="1">
      <c r="A88" s="64"/>
      <c r="B88" s="65" t="s">
        <v>198</v>
      </c>
      <c r="C88" s="71"/>
      <c r="D88" s="66"/>
      <c r="E88" s="71"/>
      <c r="F88" s="71"/>
      <c r="G88" s="71"/>
    </row>
    <row r="89" spans="1:7" s="48" customFormat="1" ht="20.25" hidden="1" customHeight="1">
      <c r="A89" s="64"/>
      <c r="B89" s="65" t="s">
        <v>199</v>
      </c>
      <c r="C89" s="71"/>
      <c r="D89" s="66"/>
      <c r="E89" s="71"/>
      <c r="F89" s="71"/>
      <c r="G89" s="71"/>
    </row>
    <row r="90" spans="1:7" s="48" customFormat="1" ht="20.25" hidden="1" customHeight="1">
      <c r="A90" s="64"/>
      <c r="B90" s="65" t="s">
        <v>200</v>
      </c>
      <c r="C90" s="71"/>
      <c r="D90" s="66"/>
      <c r="E90" s="71"/>
      <c r="F90" s="71"/>
      <c r="G90" s="71"/>
    </row>
    <row r="91" spans="1:7" s="48" customFormat="1" ht="20.25" hidden="1" customHeight="1">
      <c r="A91" s="64"/>
      <c r="B91" s="65" t="s">
        <v>201</v>
      </c>
      <c r="C91" s="71"/>
      <c r="D91" s="66"/>
      <c r="E91" s="71"/>
      <c r="F91" s="71"/>
      <c r="G91" s="71"/>
    </row>
    <row r="92" spans="1:7" s="48" customFormat="1" ht="26.25" hidden="1" customHeight="1">
      <c r="A92" s="64"/>
      <c r="B92" s="59" t="s">
        <v>202</v>
      </c>
      <c r="C92" s="74"/>
      <c r="D92" s="61"/>
      <c r="E92" s="74"/>
      <c r="F92" s="74"/>
      <c r="G92" s="74"/>
    </row>
    <row r="93" spans="1:7" s="63" customFormat="1" ht="36" hidden="1" customHeight="1">
      <c r="A93" s="64"/>
      <c r="B93" s="59" t="s">
        <v>203</v>
      </c>
      <c r="C93" s="73"/>
      <c r="D93" s="61"/>
      <c r="E93" s="62"/>
      <c r="F93" s="62"/>
      <c r="G93" s="62"/>
    </row>
    <row r="94" spans="1:7" s="63" customFormat="1" ht="20.25" hidden="1" customHeight="1">
      <c r="A94" s="64"/>
      <c r="B94" s="78" t="s">
        <v>204</v>
      </c>
      <c r="C94" s="73"/>
      <c r="D94" s="79"/>
      <c r="E94" s="80"/>
      <c r="F94" s="80"/>
      <c r="G94" s="80"/>
    </row>
    <row r="95" spans="1:7" s="63" customFormat="1" ht="20.25" hidden="1" customHeight="1">
      <c r="A95" s="64"/>
      <c r="B95" s="78" t="s">
        <v>205</v>
      </c>
      <c r="C95" s="73"/>
      <c r="D95" s="79">
        <f>D96+D99+D102</f>
        <v>0</v>
      </c>
      <c r="E95" s="91"/>
      <c r="F95" s="91"/>
      <c r="G95" s="91"/>
    </row>
    <row r="96" spans="1:7" s="48" customFormat="1" ht="20.25" hidden="1" customHeight="1">
      <c r="A96" s="64"/>
      <c r="B96" s="59" t="s">
        <v>206</v>
      </c>
      <c r="C96" s="73"/>
      <c r="D96" s="61"/>
      <c r="E96" s="74"/>
      <c r="F96" s="74"/>
      <c r="G96" s="74"/>
    </row>
    <row r="97" spans="1:7" s="48" customFormat="1" ht="20.25" hidden="1" customHeight="1">
      <c r="A97" s="64"/>
      <c r="B97" s="65" t="s">
        <v>207</v>
      </c>
      <c r="C97" s="73"/>
      <c r="D97" s="66"/>
      <c r="E97" s="71"/>
      <c r="F97" s="71"/>
      <c r="G97" s="71"/>
    </row>
    <row r="98" spans="1:7" s="48" customFormat="1" ht="20.25" hidden="1" customHeight="1">
      <c r="A98" s="64"/>
      <c r="B98" s="65" t="s">
        <v>208</v>
      </c>
      <c r="C98" s="73"/>
      <c r="D98" s="66"/>
      <c r="E98" s="71"/>
      <c r="F98" s="71"/>
      <c r="G98" s="71"/>
    </row>
    <row r="99" spans="1:7" s="48" customFormat="1" ht="20.25" hidden="1" customHeight="1">
      <c r="A99" s="64"/>
      <c r="B99" s="59" t="s">
        <v>209</v>
      </c>
      <c r="C99" s="73"/>
      <c r="D99" s="61"/>
      <c r="E99" s="74"/>
      <c r="F99" s="74"/>
      <c r="G99" s="74"/>
    </row>
    <row r="100" spans="1:7" s="48" customFormat="1" ht="20.25" hidden="1" customHeight="1">
      <c r="A100" s="64"/>
      <c r="B100" s="65" t="s">
        <v>207</v>
      </c>
      <c r="C100" s="73"/>
      <c r="D100" s="66"/>
      <c r="E100" s="71"/>
      <c r="F100" s="71"/>
      <c r="G100" s="71"/>
    </row>
    <row r="101" spans="1:7" s="48" customFormat="1" ht="20.25" hidden="1" customHeight="1">
      <c r="A101" s="64"/>
      <c r="B101" s="65" t="s">
        <v>208</v>
      </c>
      <c r="C101" s="73"/>
      <c r="D101" s="66"/>
      <c r="E101" s="71"/>
      <c r="F101" s="71"/>
      <c r="G101" s="71"/>
    </row>
    <row r="102" spans="1:7" s="63" customFormat="1" ht="20.25" hidden="1" customHeight="1">
      <c r="A102" s="64"/>
      <c r="B102" s="59" t="s">
        <v>210</v>
      </c>
      <c r="C102" s="73"/>
      <c r="D102" s="61">
        <f>D103+D104</f>
        <v>0</v>
      </c>
      <c r="E102" s="74"/>
      <c r="F102" s="74"/>
      <c r="G102" s="74"/>
    </row>
    <row r="103" spans="1:7" s="63" customFormat="1" ht="20.25" hidden="1" customHeight="1">
      <c r="A103" s="64"/>
      <c r="B103" s="65" t="s">
        <v>207</v>
      </c>
      <c r="C103" s="73"/>
      <c r="D103" s="66"/>
      <c r="E103" s="71"/>
      <c r="F103" s="71"/>
      <c r="G103" s="71"/>
    </row>
    <row r="104" spans="1:7" s="48" customFormat="1" ht="20.25" hidden="1" customHeight="1">
      <c r="A104" s="64"/>
      <c r="B104" s="65" t="s">
        <v>208</v>
      </c>
      <c r="C104" s="73"/>
      <c r="D104" s="66"/>
      <c r="E104" s="71"/>
      <c r="F104" s="71"/>
      <c r="G104" s="71"/>
    </row>
    <row r="105" spans="1:7" s="63" customFormat="1" ht="20.25" hidden="1" customHeight="1">
      <c r="A105" s="64"/>
      <c r="B105" s="78" t="s">
        <v>211</v>
      </c>
      <c r="C105" s="73"/>
      <c r="D105" s="79">
        <f>D112</f>
        <v>0</v>
      </c>
      <c r="E105" s="80"/>
      <c r="F105" s="80"/>
      <c r="G105" s="80"/>
    </row>
    <row r="106" spans="1:7" s="48" customFormat="1" ht="20.25" hidden="1" customHeight="1">
      <c r="A106" s="64"/>
      <c r="B106" s="59" t="s">
        <v>212</v>
      </c>
      <c r="C106" s="73"/>
      <c r="D106" s="61"/>
      <c r="E106" s="74"/>
      <c r="F106" s="74"/>
      <c r="G106" s="74"/>
    </row>
    <row r="107" spans="1:7" s="48" customFormat="1" ht="20.25" hidden="1" customHeight="1">
      <c r="A107" s="64"/>
      <c r="B107" s="65" t="s">
        <v>213</v>
      </c>
      <c r="C107" s="73"/>
      <c r="D107" s="66"/>
      <c r="E107" s="71"/>
      <c r="F107" s="71"/>
      <c r="G107" s="71"/>
    </row>
    <row r="108" spans="1:7" s="48" customFormat="1" ht="20.25" hidden="1" customHeight="1">
      <c r="A108" s="64"/>
      <c r="B108" s="65" t="s">
        <v>214</v>
      </c>
      <c r="C108" s="73"/>
      <c r="D108" s="66"/>
      <c r="E108" s="71"/>
      <c r="F108" s="71"/>
      <c r="G108" s="71"/>
    </row>
    <row r="109" spans="1:7" s="63" customFormat="1" ht="20.25" hidden="1" customHeight="1">
      <c r="A109" s="64"/>
      <c r="B109" s="59" t="s">
        <v>215</v>
      </c>
      <c r="C109" s="73"/>
      <c r="D109" s="61"/>
      <c r="E109" s="62"/>
      <c r="F109" s="62"/>
      <c r="G109" s="62"/>
    </row>
    <row r="110" spans="1:7" s="63" customFormat="1" ht="20.25" hidden="1" customHeight="1">
      <c r="A110" s="64"/>
      <c r="B110" s="65" t="s">
        <v>213</v>
      </c>
      <c r="C110" s="73"/>
      <c r="D110" s="66"/>
      <c r="E110" s="67"/>
      <c r="F110" s="67"/>
      <c r="G110" s="67"/>
    </row>
    <row r="111" spans="1:7" s="92" customFormat="1" ht="20.25" hidden="1" customHeight="1">
      <c r="A111" s="64"/>
      <c r="B111" s="65" t="s">
        <v>214</v>
      </c>
      <c r="C111" s="71"/>
      <c r="D111" s="66"/>
      <c r="E111" s="67"/>
      <c r="F111" s="67"/>
      <c r="G111" s="67"/>
    </row>
    <row r="112" spans="1:7" s="63" customFormat="1" ht="20.25" hidden="1" customHeight="1">
      <c r="A112" s="64"/>
      <c r="B112" s="59" t="s">
        <v>216</v>
      </c>
      <c r="C112" s="71"/>
      <c r="D112" s="61">
        <f>D113+D114</f>
        <v>0</v>
      </c>
      <c r="E112" s="62"/>
      <c r="F112" s="62"/>
      <c r="G112" s="62"/>
    </row>
    <row r="113" spans="1:7" s="63" customFormat="1" ht="20.25" hidden="1" customHeight="1">
      <c r="A113" s="64"/>
      <c r="B113" s="65" t="s">
        <v>213</v>
      </c>
      <c r="C113" s="71"/>
      <c r="D113" s="66"/>
      <c r="E113" s="67"/>
      <c r="F113" s="67"/>
      <c r="G113" s="67"/>
    </row>
    <row r="114" spans="1:7" s="48" customFormat="1" ht="20.25" hidden="1" customHeight="1">
      <c r="A114" s="64"/>
      <c r="B114" s="65" t="s">
        <v>214</v>
      </c>
      <c r="C114" s="71"/>
      <c r="D114" s="66"/>
      <c r="E114" s="71"/>
      <c r="F114" s="71"/>
      <c r="G114" s="71"/>
    </row>
    <row r="115" spans="1:7" s="63" customFormat="1" ht="20.25" hidden="1" customHeight="1">
      <c r="A115" s="64"/>
      <c r="B115" s="78" t="s">
        <v>217</v>
      </c>
      <c r="C115" s="71"/>
      <c r="D115" s="79">
        <f>D118</f>
        <v>0</v>
      </c>
      <c r="E115" s="80"/>
      <c r="F115" s="80"/>
      <c r="G115" s="80"/>
    </row>
    <row r="116" spans="1:7" s="92" customFormat="1" ht="20.25" hidden="1" customHeight="1">
      <c r="A116" s="64"/>
      <c r="B116" s="59" t="s">
        <v>218</v>
      </c>
      <c r="C116" s="71"/>
      <c r="D116" s="61"/>
      <c r="E116" s="74"/>
      <c r="F116" s="74"/>
      <c r="G116" s="74"/>
    </row>
    <row r="117" spans="1:7" s="63" customFormat="1" ht="20.25" hidden="1" customHeight="1">
      <c r="A117" s="64"/>
      <c r="B117" s="59" t="s">
        <v>219</v>
      </c>
      <c r="C117" s="71"/>
      <c r="D117" s="61"/>
      <c r="E117" s="62"/>
      <c r="F117" s="62"/>
      <c r="G117" s="62"/>
    </row>
    <row r="118" spans="1:7" s="63" customFormat="1" ht="20.25" hidden="1" customHeight="1">
      <c r="A118" s="64"/>
      <c r="B118" s="65" t="s">
        <v>220</v>
      </c>
      <c r="C118" s="71"/>
      <c r="D118" s="66">
        <f>D119+D120+D121+D122+D123+D124+D125+D126+D127+D128+D129+D130+D131+D132+D133+D134+D135+D136+D137</f>
        <v>0</v>
      </c>
      <c r="E118" s="67"/>
      <c r="F118" s="67"/>
      <c r="G118" s="67"/>
    </row>
    <row r="119" spans="1:7" s="48" customFormat="1" ht="57.75" hidden="1" customHeight="1">
      <c r="A119" s="64"/>
      <c r="B119" s="68" t="s">
        <v>221</v>
      </c>
      <c r="C119" s="71"/>
      <c r="D119" s="75"/>
      <c r="E119" s="73"/>
      <c r="F119" s="73"/>
      <c r="G119" s="73"/>
    </row>
    <row r="120" spans="1:7" s="48" customFormat="1" ht="20.25" hidden="1" customHeight="1">
      <c r="A120" s="64"/>
      <c r="B120" s="68" t="s">
        <v>222</v>
      </c>
      <c r="C120" s="71"/>
      <c r="D120" s="75"/>
      <c r="E120" s="73"/>
      <c r="F120" s="73"/>
      <c r="G120" s="73"/>
    </row>
    <row r="121" spans="1:7" s="48" customFormat="1" ht="20.25" hidden="1" customHeight="1">
      <c r="A121" s="64"/>
      <c r="B121" s="68" t="s">
        <v>223</v>
      </c>
      <c r="C121" s="71"/>
      <c r="D121" s="75"/>
      <c r="E121" s="73"/>
      <c r="F121" s="73"/>
      <c r="G121" s="73"/>
    </row>
    <row r="122" spans="1:7" s="48" customFormat="1" ht="27.75" hidden="1" customHeight="1">
      <c r="A122" s="64"/>
      <c r="B122" s="68" t="s">
        <v>224</v>
      </c>
      <c r="C122" s="71"/>
      <c r="D122" s="75"/>
      <c r="E122" s="73"/>
      <c r="F122" s="73"/>
      <c r="G122" s="73"/>
    </row>
    <row r="123" spans="1:7" s="48" customFormat="1" ht="20.25" hidden="1" customHeight="1">
      <c r="A123" s="64"/>
      <c r="B123" s="68" t="s">
        <v>225</v>
      </c>
      <c r="C123" s="73"/>
      <c r="D123" s="75"/>
      <c r="E123" s="73"/>
      <c r="F123" s="73"/>
      <c r="G123" s="73"/>
    </row>
    <row r="124" spans="1:7" s="48" customFormat="1" ht="20.25" hidden="1" customHeight="1">
      <c r="A124" s="64"/>
      <c r="B124" s="68" t="s">
        <v>226</v>
      </c>
      <c r="C124" s="73"/>
      <c r="D124" s="75"/>
      <c r="E124" s="73"/>
      <c r="F124" s="73"/>
      <c r="G124" s="73"/>
    </row>
    <row r="125" spans="1:7" s="48" customFormat="1" ht="20.25" hidden="1" customHeight="1">
      <c r="A125" s="64"/>
      <c r="B125" s="68" t="s">
        <v>227</v>
      </c>
      <c r="C125" s="73"/>
      <c r="D125" s="75"/>
      <c r="E125" s="73"/>
      <c r="F125" s="73"/>
      <c r="G125" s="73"/>
    </row>
    <row r="126" spans="1:7" s="48" customFormat="1" ht="20.25" hidden="1" customHeight="1">
      <c r="A126" s="64"/>
      <c r="B126" s="68" t="s">
        <v>228</v>
      </c>
      <c r="C126" s="73"/>
      <c r="D126" s="75"/>
      <c r="E126" s="73"/>
      <c r="F126" s="73"/>
      <c r="G126" s="73"/>
    </row>
    <row r="127" spans="1:7" s="48" customFormat="1" ht="20.25" hidden="1" customHeight="1">
      <c r="A127" s="64"/>
      <c r="B127" s="68" t="s">
        <v>229</v>
      </c>
      <c r="C127" s="73"/>
      <c r="D127" s="75"/>
      <c r="E127" s="73"/>
      <c r="F127" s="73"/>
      <c r="G127" s="73"/>
    </row>
    <row r="128" spans="1:7" s="48" customFormat="1" ht="20.25" hidden="1" customHeight="1">
      <c r="A128" s="64"/>
      <c r="B128" s="68" t="s">
        <v>230</v>
      </c>
      <c r="C128" s="73"/>
      <c r="D128" s="75"/>
      <c r="E128" s="73"/>
      <c r="F128" s="73"/>
      <c r="G128" s="73"/>
    </row>
    <row r="129" spans="1:7" s="48" customFormat="1" ht="20.25" hidden="1" customHeight="1">
      <c r="A129" s="64"/>
      <c r="B129" s="68" t="s">
        <v>231</v>
      </c>
      <c r="C129" s="73"/>
      <c r="D129" s="75"/>
      <c r="E129" s="73"/>
      <c r="F129" s="73"/>
      <c r="G129" s="73"/>
    </row>
    <row r="130" spans="1:7" s="48" customFormat="1" ht="28.5" hidden="1" customHeight="1">
      <c r="A130" s="64"/>
      <c r="B130" s="68" t="s">
        <v>232</v>
      </c>
      <c r="C130" s="73"/>
      <c r="D130" s="75"/>
      <c r="E130" s="73"/>
      <c r="F130" s="73"/>
      <c r="G130" s="73"/>
    </row>
    <row r="131" spans="1:7" s="48" customFormat="1" ht="28.5" hidden="1" customHeight="1">
      <c r="A131" s="64"/>
      <c r="B131" s="68" t="s">
        <v>233</v>
      </c>
      <c r="C131" s="73"/>
      <c r="D131" s="75"/>
      <c r="E131" s="73"/>
      <c r="F131" s="73"/>
      <c r="G131" s="73"/>
    </row>
    <row r="132" spans="1:7" s="48" customFormat="1" ht="36" hidden="1" customHeight="1">
      <c r="A132" s="64"/>
      <c r="B132" s="68" t="s">
        <v>234</v>
      </c>
      <c r="C132" s="73"/>
      <c r="D132" s="75"/>
      <c r="E132" s="73"/>
      <c r="F132" s="73"/>
      <c r="G132" s="73"/>
    </row>
    <row r="133" spans="1:7" s="48" customFormat="1" ht="48.75" hidden="1" customHeight="1">
      <c r="A133" s="64"/>
      <c r="B133" s="68" t="s">
        <v>235</v>
      </c>
      <c r="C133" s="73"/>
      <c r="D133" s="75"/>
      <c r="E133" s="73"/>
      <c r="F133" s="73"/>
      <c r="G133" s="73"/>
    </row>
    <row r="134" spans="1:7" s="70" customFormat="1" ht="24.75" hidden="1" customHeight="1">
      <c r="A134" s="64"/>
      <c r="B134" s="68" t="s">
        <v>236</v>
      </c>
      <c r="C134" s="73"/>
      <c r="D134" s="75"/>
      <c r="E134" s="73"/>
      <c r="F134" s="73"/>
      <c r="G134" s="73"/>
    </row>
    <row r="135" spans="1:7" s="70" customFormat="1" ht="24" hidden="1" customHeight="1">
      <c r="A135" s="64"/>
      <c r="B135" s="68" t="s">
        <v>237</v>
      </c>
      <c r="C135" s="73"/>
      <c r="D135" s="75"/>
      <c r="E135" s="69"/>
      <c r="F135" s="69"/>
      <c r="G135" s="69"/>
    </row>
    <row r="136" spans="1:7" s="70" customFormat="1" ht="36.75" hidden="1" customHeight="1">
      <c r="A136" s="64"/>
      <c r="B136" s="68" t="s">
        <v>238</v>
      </c>
      <c r="C136" s="73"/>
      <c r="D136" s="75"/>
      <c r="E136" s="69"/>
      <c r="F136" s="69"/>
      <c r="G136" s="69"/>
    </row>
    <row r="137" spans="1:7" s="63" customFormat="1" ht="24.75" hidden="1" customHeight="1" thickBot="1">
      <c r="A137" s="93"/>
      <c r="B137" s="94" t="s">
        <v>239</v>
      </c>
      <c r="C137" s="95"/>
      <c r="D137" s="96"/>
      <c r="E137" s="97"/>
      <c r="F137" s="97"/>
      <c r="G137" s="97"/>
    </row>
    <row r="138" spans="1:7" ht="30.75" customHeight="1" thickBot="1">
      <c r="A138" s="197"/>
      <c r="B138" s="180" t="s">
        <v>240</v>
      </c>
      <c r="C138" s="98"/>
      <c r="D138" s="190">
        <f>D139</f>
        <v>30000</v>
      </c>
      <c r="E138" s="199"/>
      <c r="F138" s="199"/>
      <c r="G138" s="199"/>
    </row>
    <row r="139" spans="1:7" s="63" customFormat="1" ht="20.25" customHeight="1">
      <c r="A139" s="173"/>
      <c r="B139" s="198" t="s">
        <v>241</v>
      </c>
      <c r="C139" s="102"/>
      <c r="D139" s="192">
        <f>D140+D152+D181</f>
        <v>30000</v>
      </c>
      <c r="E139" s="193"/>
      <c r="F139" s="193"/>
      <c r="G139" s="193"/>
    </row>
    <row r="140" spans="1:7" s="63" customFormat="1" ht="20.25" hidden="1" customHeight="1">
      <c r="A140" s="64"/>
      <c r="B140" s="59" t="s">
        <v>242</v>
      </c>
      <c r="C140" s="73"/>
      <c r="D140" s="61">
        <f>D141+D142+D143+D144+D145+D146+D147+D148+D149+D150+D151</f>
        <v>0</v>
      </c>
      <c r="E140" s="62"/>
      <c r="F140" s="62"/>
      <c r="G140" s="62"/>
    </row>
    <row r="141" spans="1:7" s="48" customFormat="1" ht="20.25" hidden="1" customHeight="1">
      <c r="A141" s="64"/>
      <c r="B141" s="65" t="s">
        <v>243</v>
      </c>
      <c r="C141" s="73"/>
      <c r="D141" s="66"/>
      <c r="E141" s="71"/>
      <c r="F141" s="71"/>
      <c r="G141" s="71"/>
    </row>
    <row r="142" spans="1:7" s="63" customFormat="1" ht="20.25" hidden="1" customHeight="1">
      <c r="A142" s="64"/>
      <c r="B142" s="65" t="s">
        <v>244</v>
      </c>
      <c r="C142" s="73"/>
      <c r="D142" s="66"/>
      <c r="E142" s="67"/>
      <c r="F142" s="67"/>
      <c r="G142" s="67"/>
    </row>
    <row r="143" spans="1:7" s="48" customFormat="1" ht="30.75" hidden="1" customHeight="1">
      <c r="A143" s="64"/>
      <c r="B143" s="65" t="s">
        <v>245</v>
      </c>
      <c r="C143" s="73"/>
      <c r="D143" s="66"/>
      <c r="E143" s="71"/>
      <c r="F143" s="71"/>
      <c r="G143" s="71"/>
    </row>
    <row r="144" spans="1:7" s="48" customFormat="1" ht="20.25" hidden="1" customHeight="1">
      <c r="A144" s="64"/>
      <c r="B144" s="65" t="s">
        <v>246</v>
      </c>
      <c r="C144" s="73"/>
      <c r="D144" s="66"/>
      <c r="E144" s="71"/>
      <c r="F144" s="71"/>
      <c r="G144" s="71"/>
    </row>
    <row r="145" spans="1:7" s="63" customFormat="1" ht="20.25" hidden="1" customHeight="1">
      <c r="A145" s="64"/>
      <c r="B145" s="65" t="s">
        <v>247</v>
      </c>
      <c r="C145" s="73"/>
      <c r="D145" s="66"/>
      <c r="E145" s="67"/>
      <c r="F145" s="67"/>
      <c r="G145" s="67"/>
    </row>
    <row r="146" spans="1:7" s="63" customFormat="1" ht="30.75" hidden="1" customHeight="1">
      <c r="A146" s="64"/>
      <c r="B146" s="65" t="s">
        <v>248</v>
      </c>
      <c r="C146" s="73"/>
      <c r="D146" s="66"/>
      <c r="E146" s="67"/>
      <c r="F146" s="67"/>
      <c r="G146" s="67"/>
    </row>
    <row r="147" spans="1:7" s="48" customFormat="1" ht="20.25" hidden="1" customHeight="1">
      <c r="A147" s="64"/>
      <c r="B147" s="65" t="s">
        <v>249</v>
      </c>
      <c r="C147" s="73"/>
      <c r="D147" s="66"/>
      <c r="E147" s="71"/>
      <c r="F147" s="71"/>
      <c r="G147" s="71"/>
    </row>
    <row r="148" spans="1:7" s="63" customFormat="1" ht="33.75" hidden="1" customHeight="1">
      <c r="A148" s="64"/>
      <c r="B148" s="65" t="s">
        <v>250</v>
      </c>
      <c r="C148" s="73"/>
      <c r="D148" s="66"/>
      <c r="E148" s="67"/>
      <c r="F148" s="67"/>
      <c r="G148" s="67"/>
    </row>
    <row r="149" spans="1:7" s="63" customFormat="1" ht="20.25" hidden="1" customHeight="1">
      <c r="A149" s="64"/>
      <c r="B149" s="65" t="s">
        <v>251</v>
      </c>
      <c r="C149" s="71"/>
      <c r="D149" s="66"/>
      <c r="E149" s="67"/>
      <c r="F149" s="67"/>
      <c r="G149" s="67"/>
    </row>
    <row r="150" spans="1:7" s="63" customFormat="1" ht="20.25" hidden="1" customHeight="1">
      <c r="A150" s="64"/>
      <c r="B150" s="65" t="s">
        <v>252</v>
      </c>
      <c r="C150" s="73"/>
      <c r="D150" s="66"/>
      <c r="E150" s="67"/>
      <c r="F150" s="67"/>
      <c r="G150" s="67"/>
    </row>
    <row r="151" spans="1:7" s="63" customFormat="1" ht="20.25" hidden="1" customHeight="1">
      <c r="A151" s="64"/>
      <c r="B151" s="65" t="s">
        <v>253</v>
      </c>
      <c r="C151" s="73"/>
      <c r="D151" s="66"/>
      <c r="E151" s="67"/>
      <c r="F151" s="67"/>
      <c r="G151" s="67"/>
    </row>
    <row r="152" spans="1:7" s="63" customFormat="1" ht="20.25" customHeight="1">
      <c r="A152" s="168"/>
      <c r="B152" s="183" t="s">
        <v>254</v>
      </c>
      <c r="C152" s="74"/>
      <c r="D152" s="75">
        <f>D153+D160</f>
        <v>30000</v>
      </c>
      <c r="E152" s="69"/>
      <c r="F152" s="69"/>
      <c r="G152" s="69"/>
    </row>
    <row r="153" spans="1:7" s="63" customFormat="1" ht="20.25" hidden="1" customHeight="1">
      <c r="A153" s="64"/>
      <c r="B153" s="65" t="s">
        <v>255</v>
      </c>
      <c r="C153" s="71"/>
      <c r="D153" s="66">
        <f>D154+D155+D156+D157+D158+D159</f>
        <v>0</v>
      </c>
      <c r="E153" s="67"/>
      <c r="F153" s="67"/>
      <c r="G153" s="67"/>
    </row>
    <row r="154" spans="1:7" s="48" customFormat="1" ht="20.25" hidden="1" customHeight="1">
      <c r="A154" s="64"/>
      <c r="B154" s="105" t="s">
        <v>256</v>
      </c>
      <c r="C154" s="71"/>
      <c r="D154" s="75"/>
      <c r="E154" s="73"/>
      <c r="F154" s="73"/>
      <c r="G154" s="73"/>
    </row>
    <row r="155" spans="1:7" s="48" customFormat="1" ht="20.25" hidden="1" customHeight="1">
      <c r="A155" s="64"/>
      <c r="B155" s="105" t="s">
        <v>257</v>
      </c>
      <c r="C155" s="71"/>
      <c r="D155" s="75"/>
      <c r="E155" s="73"/>
      <c r="F155" s="73"/>
      <c r="G155" s="73"/>
    </row>
    <row r="156" spans="1:7" s="70" customFormat="1" ht="20.25" hidden="1" customHeight="1">
      <c r="A156" s="64"/>
      <c r="B156" s="105" t="s">
        <v>258</v>
      </c>
      <c r="C156" s="71"/>
      <c r="D156" s="75"/>
      <c r="E156" s="73"/>
      <c r="F156" s="73"/>
      <c r="G156" s="73"/>
    </row>
    <row r="157" spans="1:7" s="70" customFormat="1" ht="25.5" hidden="1" customHeight="1">
      <c r="A157" s="64"/>
      <c r="B157" s="105" t="s">
        <v>259</v>
      </c>
      <c r="C157" s="91"/>
      <c r="D157" s="75"/>
      <c r="E157" s="69"/>
      <c r="F157" s="69"/>
      <c r="G157" s="69"/>
    </row>
    <row r="158" spans="1:7" s="48" customFormat="1" ht="28.5" hidden="1" customHeight="1">
      <c r="A158" s="64"/>
      <c r="B158" s="105" t="s">
        <v>260</v>
      </c>
      <c r="C158" s="74"/>
      <c r="D158" s="75"/>
      <c r="E158" s="73"/>
      <c r="F158" s="73"/>
      <c r="G158" s="73"/>
    </row>
    <row r="159" spans="1:7" s="70" customFormat="1" ht="20.25" hidden="1" customHeight="1">
      <c r="A159" s="64"/>
      <c r="B159" s="105" t="s">
        <v>261</v>
      </c>
      <c r="C159" s="74"/>
      <c r="D159" s="75"/>
      <c r="E159" s="69"/>
      <c r="F159" s="69"/>
      <c r="G159" s="69"/>
    </row>
    <row r="160" spans="1:7" s="63" customFormat="1" ht="20.25" customHeight="1">
      <c r="A160" s="168"/>
      <c r="B160" s="184" t="s">
        <v>262</v>
      </c>
      <c r="C160" s="71"/>
      <c r="D160" s="75">
        <f>D161+D162+D163+D164+D165+D166+D167+D168+D169+D170+D171+D172+D173+D174+D175+D176+D177+D178+D179+D180</f>
        <v>30000</v>
      </c>
      <c r="E160" s="69"/>
      <c r="F160" s="69"/>
      <c r="G160" s="69"/>
    </row>
    <row r="161" spans="1:7" s="70" customFormat="1" ht="20.25" hidden="1" customHeight="1">
      <c r="A161" s="64"/>
      <c r="B161" s="106" t="s">
        <v>263</v>
      </c>
      <c r="C161" s="71"/>
      <c r="D161" s="88"/>
      <c r="E161" s="87"/>
      <c r="F161" s="87"/>
      <c r="G161" s="87"/>
    </row>
    <row r="162" spans="1:7" s="48" customFormat="1" ht="20.25" hidden="1" customHeight="1">
      <c r="A162" s="64"/>
      <c r="B162" s="106" t="s">
        <v>264</v>
      </c>
      <c r="C162" s="74"/>
      <c r="D162" s="88"/>
      <c r="E162" s="60"/>
      <c r="F162" s="60"/>
      <c r="G162" s="60"/>
    </row>
    <row r="163" spans="1:7" s="70" customFormat="1" ht="30.75" hidden="1" customHeight="1">
      <c r="A163" s="64"/>
      <c r="B163" s="106" t="s">
        <v>265</v>
      </c>
      <c r="C163" s="74"/>
      <c r="D163" s="88"/>
      <c r="E163" s="87"/>
      <c r="F163" s="87"/>
      <c r="G163" s="87"/>
    </row>
    <row r="164" spans="1:7" s="48" customFormat="1" ht="30.75" hidden="1" customHeight="1">
      <c r="A164" s="64"/>
      <c r="B164" s="106" t="s">
        <v>266</v>
      </c>
      <c r="C164" s="74"/>
      <c r="D164" s="88"/>
      <c r="E164" s="60"/>
      <c r="F164" s="60"/>
      <c r="G164" s="60"/>
    </row>
    <row r="165" spans="1:7" s="70" customFormat="1" ht="20.25" hidden="1" customHeight="1">
      <c r="A165" s="64"/>
      <c r="B165" s="106" t="s">
        <v>267</v>
      </c>
      <c r="C165" s="74"/>
      <c r="D165" s="88"/>
      <c r="E165" s="60"/>
      <c r="F165" s="60"/>
      <c r="G165" s="60"/>
    </row>
    <row r="166" spans="1:7" s="48" customFormat="1" ht="20.25" hidden="1" customHeight="1">
      <c r="A166" s="64"/>
      <c r="B166" s="106" t="s">
        <v>268</v>
      </c>
      <c r="C166" s="74"/>
      <c r="D166" s="88"/>
      <c r="E166" s="60"/>
      <c r="F166" s="60"/>
      <c r="G166" s="60"/>
    </row>
    <row r="167" spans="1:7" s="48" customFormat="1" ht="30.75" hidden="1" customHeight="1">
      <c r="A167" s="64"/>
      <c r="B167" s="106" t="s">
        <v>269</v>
      </c>
      <c r="C167" s="74"/>
      <c r="D167" s="88"/>
      <c r="E167" s="60"/>
      <c r="F167" s="60"/>
      <c r="G167" s="60"/>
    </row>
    <row r="168" spans="1:7" s="48" customFormat="1" ht="20.25" hidden="1" customHeight="1">
      <c r="A168" s="64"/>
      <c r="B168" s="106" t="s">
        <v>270</v>
      </c>
      <c r="C168" s="74"/>
      <c r="D168" s="88"/>
      <c r="E168" s="60"/>
      <c r="F168" s="60"/>
      <c r="G168" s="60"/>
    </row>
    <row r="169" spans="1:7" s="48" customFormat="1" ht="20.25" hidden="1" customHeight="1">
      <c r="A169" s="64"/>
      <c r="B169" s="106" t="s">
        <v>271</v>
      </c>
      <c r="C169" s="74"/>
      <c r="D169" s="88"/>
      <c r="E169" s="60"/>
      <c r="F169" s="60"/>
      <c r="G169" s="60"/>
    </row>
    <row r="170" spans="1:7" s="48" customFormat="1" ht="20.25" hidden="1" customHeight="1">
      <c r="A170" s="64"/>
      <c r="B170" s="106" t="s">
        <v>272</v>
      </c>
      <c r="C170" s="74"/>
      <c r="D170" s="88"/>
      <c r="E170" s="60"/>
      <c r="F170" s="60"/>
      <c r="G170" s="60"/>
    </row>
    <row r="171" spans="1:7" s="48" customFormat="1" ht="20.25" hidden="1" customHeight="1">
      <c r="A171" s="64"/>
      <c r="B171" s="106" t="s">
        <v>273</v>
      </c>
      <c r="C171" s="74"/>
      <c r="D171" s="88"/>
      <c r="E171" s="60"/>
      <c r="F171" s="60"/>
      <c r="G171" s="60"/>
    </row>
    <row r="172" spans="1:7" s="48" customFormat="1" ht="20.25" hidden="1" customHeight="1">
      <c r="A172" s="64"/>
      <c r="B172" s="106" t="s">
        <v>274</v>
      </c>
      <c r="C172" s="74"/>
      <c r="D172" s="88"/>
      <c r="E172" s="60"/>
      <c r="F172" s="60"/>
      <c r="G172" s="60"/>
    </row>
    <row r="173" spans="1:7" s="48" customFormat="1" ht="20.25" hidden="1" customHeight="1">
      <c r="A173" s="64"/>
      <c r="B173" s="106" t="s">
        <v>275</v>
      </c>
      <c r="C173" s="74"/>
      <c r="D173" s="88"/>
      <c r="E173" s="60"/>
      <c r="F173" s="60"/>
      <c r="G173" s="60"/>
    </row>
    <row r="174" spans="1:7" s="70" customFormat="1" ht="20.25" hidden="1" customHeight="1">
      <c r="A174" s="64"/>
      <c r="B174" s="106" t="s">
        <v>276</v>
      </c>
      <c r="C174" s="74"/>
      <c r="D174" s="88"/>
      <c r="E174" s="87"/>
      <c r="F174" s="87"/>
      <c r="G174" s="87"/>
    </row>
    <row r="175" spans="1:7" s="48" customFormat="1" ht="20.25" hidden="1" customHeight="1">
      <c r="A175" s="64"/>
      <c r="B175" s="106" t="s">
        <v>277</v>
      </c>
      <c r="C175" s="91"/>
      <c r="D175" s="88"/>
      <c r="E175" s="60"/>
      <c r="F175" s="60"/>
      <c r="G175" s="60"/>
    </row>
    <row r="176" spans="1:7" s="48" customFormat="1" ht="20.25" hidden="1" customHeight="1">
      <c r="A176" s="64"/>
      <c r="B176" s="106" t="s">
        <v>278</v>
      </c>
      <c r="C176" s="74"/>
      <c r="D176" s="88"/>
      <c r="E176" s="60"/>
      <c r="F176" s="60"/>
      <c r="G176" s="60"/>
    </row>
    <row r="177" spans="1:7" s="48" customFormat="1" ht="20.25" hidden="1" customHeight="1">
      <c r="A177" s="64"/>
      <c r="B177" s="106" t="s">
        <v>279</v>
      </c>
      <c r="C177" s="74"/>
      <c r="D177" s="88"/>
      <c r="E177" s="60"/>
      <c r="F177" s="60"/>
      <c r="G177" s="60"/>
    </row>
    <row r="178" spans="1:7" s="48" customFormat="1" ht="30.75" hidden="1" customHeight="1">
      <c r="A178" s="64"/>
      <c r="B178" s="107" t="s">
        <v>280</v>
      </c>
      <c r="C178" s="74"/>
      <c r="D178" s="88"/>
      <c r="E178" s="60"/>
      <c r="F178" s="60"/>
      <c r="G178" s="60"/>
    </row>
    <row r="179" spans="1:7" s="48" customFormat="1" ht="20.25" hidden="1" customHeight="1">
      <c r="A179" s="64"/>
      <c r="B179" s="106" t="s">
        <v>281</v>
      </c>
      <c r="C179" s="74"/>
      <c r="D179" s="88"/>
      <c r="E179" s="60"/>
      <c r="F179" s="60"/>
      <c r="G179" s="60"/>
    </row>
    <row r="180" spans="1:7" s="70" customFormat="1" ht="30.75" customHeight="1">
      <c r="A180" s="168"/>
      <c r="B180" s="200" t="s">
        <v>282</v>
      </c>
      <c r="C180" s="74"/>
      <c r="D180" s="88">
        <v>30000</v>
      </c>
      <c r="E180" s="87"/>
      <c r="F180" s="87"/>
      <c r="G180" s="87"/>
    </row>
    <row r="181" spans="1:7" s="48" customFormat="1" ht="20.25" hidden="1" customHeight="1">
      <c r="A181" s="64"/>
      <c r="B181" s="59" t="s">
        <v>283</v>
      </c>
      <c r="C181" s="74"/>
      <c r="D181" s="61">
        <f>D182</f>
        <v>0</v>
      </c>
      <c r="E181" s="74"/>
      <c r="F181" s="74"/>
      <c r="G181" s="74"/>
    </row>
    <row r="182" spans="1:7" s="48" customFormat="1" ht="20.25" hidden="1" customHeight="1">
      <c r="A182" s="64"/>
      <c r="B182" s="65" t="s">
        <v>284</v>
      </c>
      <c r="C182" s="74"/>
      <c r="D182" s="66">
        <f>D183</f>
        <v>0</v>
      </c>
      <c r="E182" s="71"/>
      <c r="F182" s="71"/>
      <c r="G182" s="71"/>
    </row>
    <row r="183" spans="1:7" s="48" customFormat="1" ht="20.25" hidden="1" customHeight="1">
      <c r="A183" s="64"/>
      <c r="B183" s="65" t="s">
        <v>285</v>
      </c>
      <c r="C183" s="74"/>
      <c r="D183" s="75">
        <f>D184+D185</f>
        <v>0</v>
      </c>
      <c r="E183" s="73"/>
      <c r="F183" s="73"/>
      <c r="G183" s="73"/>
    </row>
    <row r="184" spans="1:7" s="48" customFormat="1" ht="20.25" hidden="1" customHeight="1">
      <c r="A184" s="64"/>
      <c r="B184" s="106" t="s">
        <v>286</v>
      </c>
      <c r="C184" s="74"/>
      <c r="D184" s="88"/>
      <c r="E184" s="60"/>
      <c r="F184" s="60"/>
      <c r="G184" s="60"/>
    </row>
    <row r="185" spans="1:7" s="48" customFormat="1" ht="20.25" hidden="1" customHeight="1">
      <c r="A185" s="64"/>
      <c r="B185" s="106" t="s">
        <v>287</v>
      </c>
      <c r="C185" s="74"/>
      <c r="D185" s="88"/>
      <c r="E185" s="60"/>
      <c r="F185" s="60"/>
      <c r="G185" s="60"/>
    </row>
    <row r="186" spans="1:7" s="48" customFormat="1" ht="30.75" hidden="1" customHeight="1">
      <c r="A186" s="64"/>
      <c r="B186" s="108" t="s">
        <v>288</v>
      </c>
      <c r="C186" s="74"/>
      <c r="D186" s="79"/>
      <c r="E186" s="91"/>
      <c r="F186" s="91"/>
      <c r="G186" s="91"/>
    </row>
    <row r="187" spans="1:7" s="48" customFormat="1" ht="30.75" hidden="1" customHeight="1">
      <c r="A187" s="64"/>
      <c r="B187" s="59" t="s">
        <v>289</v>
      </c>
      <c r="C187" s="74"/>
      <c r="D187" s="61"/>
      <c r="E187" s="74"/>
      <c r="F187" s="74"/>
      <c r="G187" s="74"/>
    </row>
    <row r="188" spans="1:7" s="48" customFormat="1" ht="30.75" hidden="1" customHeight="1">
      <c r="A188" s="64"/>
      <c r="B188" s="59" t="s">
        <v>290</v>
      </c>
      <c r="C188" s="74"/>
      <c r="D188" s="61"/>
      <c r="E188" s="74"/>
      <c r="F188" s="74"/>
      <c r="G188" s="74"/>
    </row>
    <row r="189" spans="1:7" s="48" customFormat="1" ht="30.75" hidden="1" customHeight="1">
      <c r="A189" s="64"/>
      <c r="B189" s="65" t="s">
        <v>291</v>
      </c>
      <c r="C189" s="74"/>
      <c r="D189" s="66"/>
      <c r="E189" s="71"/>
      <c r="F189" s="71"/>
      <c r="G189" s="71"/>
    </row>
    <row r="190" spans="1:7" s="48" customFormat="1" ht="20.25" hidden="1" customHeight="1">
      <c r="A190" s="64"/>
      <c r="B190" s="65" t="s">
        <v>292</v>
      </c>
      <c r="C190" s="71"/>
      <c r="D190" s="66"/>
      <c r="E190" s="71"/>
      <c r="F190" s="71"/>
      <c r="G190" s="71"/>
    </row>
    <row r="191" spans="1:7" s="48" customFormat="1" ht="20.25" hidden="1" customHeight="1">
      <c r="A191" s="64"/>
      <c r="B191" s="65" t="s">
        <v>293</v>
      </c>
      <c r="C191" s="71"/>
      <c r="D191" s="66"/>
      <c r="E191" s="71"/>
      <c r="F191" s="71"/>
      <c r="G191" s="71"/>
    </row>
    <row r="192" spans="1:7" s="48" customFormat="1" ht="20.25" hidden="1" customHeight="1">
      <c r="A192" s="64"/>
      <c r="B192" s="65" t="s">
        <v>294</v>
      </c>
      <c r="C192" s="71"/>
      <c r="D192" s="66"/>
      <c r="E192" s="71"/>
      <c r="F192" s="71"/>
      <c r="G192" s="71"/>
    </row>
    <row r="193" spans="1:7" s="48" customFormat="1" ht="20.25" hidden="1" customHeight="1">
      <c r="A193" s="64"/>
      <c r="B193" s="108" t="s">
        <v>295</v>
      </c>
      <c r="C193" s="91"/>
      <c r="D193" s="79"/>
      <c r="E193" s="91"/>
      <c r="F193" s="91"/>
      <c r="G193" s="91"/>
    </row>
    <row r="194" spans="1:7" s="48" customFormat="1" ht="20.25" hidden="1" customHeight="1">
      <c r="A194" s="64"/>
      <c r="B194" s="108" t="s">
        <v>296</v>
      </c>
      <c r="C194" s="91"/>
      <c r="D194" s="79"/>
      <c r="E194" s="91"/>
      <c r="F194" s="91"/>
      <c r="G194" s="91"/>
    </row>
    <row r="195" spans="1:7" s="48" customFormat="1" ht="30.75" hidden="1" customHeight="1">
      <c r="A195" s="64"/>
      <c r="B195" s="59" t="s">
        <v>297</v>
      </c>
      <c r="C195" s="74"/>
      <c r="D195" s="61"/>
      <c r="E195" s="74"/>
      <c r="F195" s="74"/>
      <c r="G195" s="74"/>
    </row>
    <row r="196" spans="1:7" s="48" customFormat="1" ht="20.25" hidden="1" customHeight="1">
      <c r="A196" s="64"/>
      <c r="B196" s="59" t="s">
        <v>298</v>
      </c>
      <c r="C196" s="74"/>
      <c r="D196" s="61"/>
      <c r="E196" s="74"/>
      <c r="F196" s="74"/>
      <c r="G196" s="74"/>
    </row>
    <row r="197" spans="1:7" s="48" customFormat="1" ht="20.25" hidden="1" customHeight="1">
      <c r="A197" s="64"/>
      <c r="B197" s="59" t="s">
        <v>299</v>
      </c>
      <c r="C197" s="74"/>
      <c r="D197" s="61"/>
      <c r="E197" s="74"/>
      <c r="F197" s="74"/>
      <c r="G197" s="74"/>
    </row>
    <row r="198" spans="1:7" s="48" customFormat="1" ht="30.75" hidden="1" customHeight="1">
      <c r="A198" s="64"/>
      <c r="B198" s="65" t="s">
        <v>300</v>
      </c>
      <c r="C198" s="71"/>
      <c r="D198" s="66"/>
      <c r="E198" s="71"/>
      <c r="F198" s="71"/>
      <c r="G198" s="71"/>
    </row>
    <row r="199" spans="1:7" s="48" customFormat="1" ht="20.25" hidden="1" customHeight="1">
      <c r="A199" s="64"/>
      <c r="B199" s="65" t="s">
        <v>301</v>
      </c>
      <c r="C199" s="71"/>
      <c r="D199" s="66"/>
      <c r="E199" s="71"/>
      <c r="F199" s="71"/>
      <c r="G199" s="71"/>
    </row>
    <row r="200" spans="1:7" s="48" customFormat="1" ht="20.25" hidden="1" customHeight="1" thickBot="1">
      <c r="A200" s="93"/>
      <c r="B200" s="109" t="s">
        <v>302</v>
      </c>
      <c r="C200" s="110"/>
      <c r="D200" s="111"/>
      <c r="E200" s="110"/>
      <c r="F200" s="110"/>
      <c r="G200" s="110"/>
    </row>
    <row r="201" spans="1:7" s="48" customFormat="1" ht="30.75" hidden="1" customHeight="1" thickBot="1">
      <c r="A201" s="112"/>
      <c r="B201" s="113" t="s">
        <v>303</v>
      </c>
      <c r="C201" s="114"/>
      <c r="D201" s="115"/>
      <c r="E201" s="116"/>
      <c r="F201" s="116"/>
      <c r="G201" s="116"/>
    </row>
    <row r="202" spans="1:7" s="48" customFormat="1" ht="20.25" hidden="1" customHeight="1">
      <c r="A202" s="100"/>
      <c r="B202" s="101" t="s">
        <v>304</v>
      </c>
      <c r="C202" s="117"/>
      <c r="D202" s="103"/>
      <c r="E202" s="118"/>
      <c r="F202" s="118"/>
      <c r="G202" s="118"/>
    </row>
    <row r="203" spans="1:7" s="48" customFormat="1" ht="20.25" hidden="1" customHeight="1">
      <c r="A203" s="64"/>
      <c r="B203" s="59" t="s">
        <v>305</v>
      </c>
      <c r="C203" s="119"/>
      <c r="D203" s="61"/>
      <c r="E203" s="74"/>
      <c r="F203" s="74"/>
      <c r="G203" s="74"/>
    </row>
    <row r="204" spans="1:7" s="48" customFormat="1" ht="20.25" hidden="1" customHeight="1">
      <c r="A204" s="64"/>
      <c r="B204" s="59" t="s">
        <v>306</v>
      </c>
      <c r="C204" s="119"/>
      <c r="D204" s="61"/>
      <c r="E204" s="74"/>
      <c r="F204" s="74"/>
      <c r="G204" s="74"/>
    </row>
    <row r="205" spans="1:7" s="48" customFormat="1" ht="20.25" hidden="1" customHeight="1">
      <c r="A205" s="64"/>
      <c r="B205" s="59" t="s">
        <v>307</v>
      </c>
      <c r="C205" s="119"/>
      <c r="D205" s="61"/>
      <c r="E205" s="74"/>
      <c r="F205" s="74"/>
      <c r="G205" s="74"/>
    </row>
    <row r="206" spans="1:7" s="48" customFormat="1" ht="20.25" hidden="1" customHeight="1">
      <c r="A206" s="64"/>
      <c r="B206" s="59" t="s">
        <v>308</v>
      </c>
      <c r="C206" s="119"/>
      <c r="D206" s="61"/>
      <c r="E206" s="74"/>
      <c r="F206" s="74"/>
      <c r="G206" s="74"/>
    </row>
    <row r="207" spans="1:7" s="48" customFormat="1" ht="20.25" hidden="1" customHeight="1">
      <c r="A207" s="64"/>
      <c r="B207" s="59" t="s">
        <v>309</v>
      </c>
      <c r="C207" s="119"/>
      <c r="D207" s="61"/>
      <c r="E207" s="74"/>
      <c r="F207" s="74"/>
      <c r="G207" s="74"/>
    </row>
    <row r="208" spans="1:7" s="48" customFormat="1" ht="20.25" hidden="1" customHeight="1">
      <c r="A208" s="64"/>
      <c r="B208" s="59" t="s">
        <v>310</v>
      </c>
      <c r="C208" s="119"/>
      <c r="D208" s="61"/>
      <c r="E208" s="74"/>
      <c r="F208" s="74"/>
      <c r="G208" s="74"/>
    </row>
    <row r="209" spans="1:7" s="48" customFormat="1" ht="20.25" hidden="1" customHeight="1">
      <c r="A209" s="64"/>
      <c r="B209" s="108" t="s">
        <v>311</v>
      </c>
      <c r="C209" s="120"/>
      <c r="D209" s="79"/>
      <c r="E209" s="91"/>
      <c r="F209" s="91"/>
      <c r="G209" s="91"/>
    </row>
    <row r="210" spans="1:7" s="48" customFormat="1" ht="20.25" hidden="1" customHeight="1">
      <c r="A210" s="64"/>
      <c r="B210" s="59" t="s">
        <v>305</v>
      </c>
      <c r="C210" s="119"/>
      <c r="D210" s="61"/>
      <c r="E210" s="74"/>
      <c r="F210" s="74"/>
      <c r="G210" s="74"/>
    </row>
    <row r="211" spans="1:7" s="48" customFormat="1" ht="20.25" hidden="1" customHeight="1">
      <c r="A211" s="64"/>
      <c r="B211" s="59" t="s">
        <v>306</v>
      </c>
      <c r="C211" s="119"/>
      <c r="D211" s="61"/>
      <c r="E211" s="74"/>
      <c r="F211" s="74"/>
      <c r="G211" s="74"/>
    </row>
    <row r="212" spans="1:7" s="48" customFormat="1" ht="20.25" hidden="1" customHeight="1">
      <c r="A212" s="64"/>
      <c r="B212" s="59" t="s">
        <v>307</v>
      </c>
      <c r="C212" s="119"/>
      <c r="D212" s="61"/>
      <c r="E212" s="74"/>
      <c r="F212" s="74"/>
      <c r="G212" s="74"/>
    </row>
    <row r="213" spans="1:7" s="48" customFormat="1" ht="20.25" hidden="1" customHeight="1">
      <c r="A213" s="64"/>
      <c r="B213" s="59" t="s">
        <v>312</v>
      </c>
      <c r="C213" s="119"/>
      <c r="D213" s="61"/>
      <c r="E213" s="74"/>
      <c r="F213" s="74"/>
      <c r="G213" s="74"/>
    </row>
    <row r="214" spans="1:7" s="48" customFormat="1" ht="20.25" hidden="1" customHeight="1">
      <c r="A214" s="64"/>
      <c r="B214" s="59" t="s">
        <v>309</v>
      </c>
      <c r="C214" s="119"/>
      <c r="D214" s="61"/>
      <c r="E214" s="74"/>
      <c r="F214" s="74"/>
      <c r="G214" s="74"/>
    </row>
    <row r="215" spans="1:7" s="48" customFormat="1" ht="20.25" hidden="1" customHeight="1">
      <c r="A215" s="64"/>
      <c r="B215" s="59" t="s">
        <v>310</v>
      </c>
      <c r="C215" s="119"/>
      <c r="D215" s="61"/>
      <c r="E215" s="74"/>
      <c r="F215" s="74"/>
      <c r="G215" s="74"/>
    </row>
    <row r="216" spans="1:7" s="48" customFormat="1" ht="26.25" hidden="1" customHeight="1" thickBot="1">
      <c r="A216" s="93"/>
      <c r="B216" s="121" t="s">
        <v>313</v>
      </c>
      <c r="C216" s="122"/>
      <c r="D216" s="123"/>
      <c r="E216" s="124"/>
      <c r="F216" s="124"/>
      <c r="G216" s="124"/>
    </row>
    <row r="217" spans="1:7" ht="30.75" hidden="1" customHeight="1" thickBot="1">
      <c r="A217" s="125"/>
      <c r="B217" s="55" t="s">
        <v>314</v>
      </c>
      <c r="C217" s="126"/>
      <c r="D217" s="99"/>
      <c r="E217" s="127"/>
      <c r="F217" s="127"/>
      <c r="G217" s="127"/>
    </row>
    <row r="218" spans="1:7" s="63" customFormat="1" ht="20.25" hidden="1" customHeight="1">
      <c r="A218" s="100"/>
      <c r="B218" s="101" t="s">
        <v>304</v>
      </c>
      <c r="C218" s="117"/>
      <c r="D218" s="103"/>
      <c r="E218" s="104"/>
      <c r="F218" s="104"/>
      <c r="G218" s="104"/>
    </row>
    <row r="219" spans="1:7" s="48" customFormat="1" ht="20.25" hidden="1" customHeight="1">
      <c r="A219" s="64"/>
      <c r="B219" s="59" t="s">
        <v>315</v>
      </c>
      <c r="C219" s="119"/>
      <c r="D219" s="61"/>
      <c r="E219" s="74"/>
      <c r="F219" s="74"/>
      <c r="G219" s="74"/>
    </row>
    <row r="220" spans="1:7" s="48" customFormat="1" ht="20.25" hidden="1" customHeight="1">
      <c r="A220" s="64"/>
      <c r="B220" s="59" t="s">
        <v>316</v>
      </c>
      <c r="C220" s="119"/>
      <c r="D220" s="61"/>
      <c r="E220" s="74"/>
      <c r="F220" s="74"/>
      <c r="G220" s="74"/>
    </row>
    <row r="221" spans="1:7" s="63" customFormat="1" ht="20.25" hidden="1" customHeight="1">
      <c r="A221" s="64"/>
      <c r="B221" s="59" t="s">
        <v>306</v>
      </c>
      <c r="C221" s="119"/>
      <c r="D221" s="61"/>
      <c r="E221" s="62"/>
      <c r="F221" s="62"/>
      <c r="G221" s="62"/>
    </row>
    <row r="222" spans="1:7" s="48" customFormat="1" ht="30.75" hidden="1" customHeight="1">
      <c r="A222" s="64"/>
      <c r="B222" s="59" t="s">
        <v>317</v>
      </c>
      <c r="C222" s="119"/>
      <c r="D222" s="61"/>
      <c r="E222" s="74"/>
      <c r="F222" s="74"/>
      <c r="G222" s="74"/>
    </row>
    <row r="223" spans="1:7" s="48" customFormat="1" ht="20.25" hidden="1" customHeight="1">
      <c r="A223" s="64"/>
      <c r="B223" s="59" t="s">
        <v>308</v>
      </c>
      <c r="C223" s="119"/>
      <c r="D223" s="61"/>
      <c r="E223" s="74"/>
      <c r="F223" s="74"/>
      <c r="G223" s="74"/>
    </row>
    <row r="224" spans="1:7" s="48" customFormat="1" ht="20.25" hidden="1" customHeight="1">
      <c r="A224" s="64"/>
      <c r="B224" s="59" t="s">
        <v>309</v>
      </c>
      <c r="C224" s="119"/>
      <c r="D224" s="61"/>
      <c r="E224" s="74"/>
      <c r="F224" s="74"/>
      <c r="G224" s="74"/>
    </row>
    <row r="225" spans="1:7" s="48" customFormat="1" ht="20.25" hidden="1" customHeight="1">
      <c r="A225" s="64"/>
      <c r="B225" s="59" t="s">
        <v>318</v>
      </c>
      <c r="C225" s="119"/>
      <c r="D225" s="79"/>
      <c r="E225" s="91"/>
      <c r="F225" s="91"/>
      <c r="G225" s="91"/>
    </row>
    <row r="226" spans="1:7" s="48" customFormat="1" ht="20.25" hidden="1" customHeight="1">
      <c r="A226" s="64"/>
      <c r="B226" s="108" t="s">
        <v>311</v>
      </c>
      <c r="C226" s="120"/>
      <c r="D226" s="79"/>
      <c r="E226" s="91"/>
      <c r="F226" s="91"/>
      <c r="G226" s="91"/>
    </row>
    <row r="227" spans="1:7" s="48" customFormat="1" ht="20.25" hidden="1" customHeight="1">
      <c r="A227" s="64"/>
      <c r="B227" s="59" t="s">
        <v>315</v>
      </c>
      <c r="C227" s="119"/>
      <c r="D227" s="61"/>
      <c r="E227" s="74"/>
      <c r="F227" s="74"/>
      <c r="G227" s="74"/>
    </row>
    <row r="228" spans="1:7" s="48" customFormat="1" ht="20.25" hidden="1" customHeight="1">
      <c r="A228" s="64"/>
      <c r="B228" s="59" t="s">
        <v>316</v>
      </c>
      <c r="C228" s="119"/>
      <c r="D228" s="61"/>
      <c r="E228" s="74"/>
      <c r="F228" s="74"/>
      <c r="G228" s="74"/>
    </row>
    <row r="229" spans="1:7" s="48" customFormat="1" ht="20.25" hidden="1" customHeight="1">
      <c r="A229" s="64"/>
      <c r="B229" s="59" t="s">
        <v>306</v>
      </c>
      <c r="C229" s="119"/>
      <c r="D229" s="61"/>
      <c r="E229" s="74"/>
      <c r="F229" s="74"/>
      <c r="G229" s="74"/>
    </row>
    <row r="230" spans="1:7" s="48" customFormat="1" ht="30.75" hidden="1" customHeight="1">
      <c r="A230" s="64"/>
      <c r="B230" s="59" t="s">
        <v>317</v>
      </c>
      <c r="C230" s="119"/>
      <c r="D230" s="61"/>
      <c r="E230" s="74"/>
      <c r="F230" s="74"/>
      <c r="G230" s="74"/>
    </row>
    <row r="231" spans="1:7" s="48" customFormat="1" ht="20.25" hidden="1" customHeight="1">
      <c r="A231" s="64"/>
      <c r="B231" s="59" t="s">
        <v>319</v>
      </c>
      <c r="C231" s="119"/>
      <c r="D231" s="61"/>
      <c r="E231" s="74"/>
      <c r="F231" s="74"/>
      <c r="G231" s="74"/>
    </row>
    <row r="232" spans="1:7" s="48" customFormat="1" ht="20.25" hidden="1" customHeight="1">
      <c r="A232" s="64"/>
      <c r="B232" s="59" t="s">
        <v>309</v>
      </c>
      <c r="C232" s="119"/>
      <c r="D232" s="61"/>
      <c r="E232" s="74"/>
      <c r="F232" s="74"/>
      <c r="G232" s="74"/>
    </row>
    <row r="233" spans="1:7" s="48" customFormat="1" ht="21" hidden="1" customHeight="1" thickBot="1">
      <c r="A233" s="128"/>
      <c r="B233" s="129" t="s">
        <v>318</v>
      </c>
      <c r="C233" s="130"/>
      <c r="D233" s="131"/>
      <c r="E233" s="132"/>
      <c r="F233" s="132"/>
      <c r="G233" s="132"/>
    </row>
    <row r="234" spans="1:7">
      <c r="A234" s="133"/>
      <c r="B234" s="134"/>
      <c r="C234" s="135"/>
      <c r="D234" s="135"/>
      <c r="E234" s="135"/>
      <c r="F234" s="135"/>
      <c r="G234" s="135"/>
    </row>
  </sheetData>
  <sheetProtection formatCells="0" formatColumns="0" autoFilter="0"/>
  <autoFilter ref="A3:G233">
    <filterColumn colId="3">
      <filters>
        <filter val="1 770 000,0"/>
        <filter val="10 000,0"/>
        <filter val="100 000,0"/>
        <filter val="101 900,0"/>
        <filter val="11 000,0"/>
        <filter val="15 000"/>
        <filter val="160000"/>
        <filter val="2 000,0"/>
        <filter val="20000"/>
        <filter val="25 000"/>
        <filter val="25 000,0"/>
        <filter val="30 000,0"/>
        <filter val="308 208"/>
        <filter val="35 000,0"/>
        <filter val="383 000,0"/>
        <filter val="40 000"/>
        <filter val="40 000,0"/>
        <filter val="4000"/>
        <filter val="42 300,0"/>
        <filter val="5 000,0"/>
        <filter val="500"/>
        <filter val="500,0"/>
        <filter val="58000"/>
        <filter val="585 000,0"/>
        <filter val="6 450 000,0"/>
        <filter val="65 000,0"/>
        <filter val="7 000"/>
        <filter val="7000"/>
        <filter val="761 392,0"/>
        <filter val="8 220 000,0"/>
        <filter val="8 250 000"/>
        <filter val="843,0"/>
        <filter val="9600"/>
      </filters>
    </filterColumn>
  </autoFilter>
  <mergeCells count="1">
    <mergeCell ref="A2:G2"/>
  </mergeCells>
  <printOptions horizontalCentered="1"/>
  <pageMargins left="0" right="0" top="0.511811023622047" bottom="0" header="0" footer="0"/>
  <pageSetup paperSize="9" scale="63"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0400</vt:lpstr>
      <vt:lpstr>0401</vt:lpstr>
      <vt:lpstr>ინდიკატორი 0401 </vt:lpstr>
      <vt:lpstr>040101</vt:lpstr>
      <vt:lpstr>ინდიკატორი 040101</vt:lpstr>
      <vt:lpstr>ხარჯთაღრიცხვა</vt:lpstr>
      <vt:lpstr>'0400'!Print_Area</vt:lpstr>
      <vt:lpstr>ხარჯთაღრიცხვა!Print_Area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2021-12-10T14:09:42Z</cp:lastPrinted>
  <dcterms:created xsi:type="dcterms:W3CDTF">2021-06-16T13:27:45Z</dcterms:created>
  <dcterms:modified xsi:type="dcterms:W3CDTF">2024-11-16T12:43:18Z</dcterms:modified>
</cp:coreProperties>
</file>