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6\"/>
    </mc:Choice>
  </mc:AlternateContent>
  <bookViews>
    <workbookView xWindow="0" yWindow="0" windowWidth="28800" windowHeight="11700" tabRatio="859"/>
  </bookViews>
  <sheets>
    <sheet name="0600" sheetId="13" r:id="rId1"/>
    <sheet name="0601" sheetId="3" r:id="rId2"/>
    <sheet name="ინდიკატორი 0601" sheetId="15" r:id="rId3"/>
    <sheet name="060101" sheetId="12" r:id="rId4"/>
    <sheet name="ინდიკატორი 060101" sheetId="14" r:id="rId5"/>
    <sheet name="060102" sheetId="6" r:id="rId6"/>
    <sheet name="ინდიკატორი 060102" sheetId="16" r:id="rId7"/>
    <sheet name=" 06 01 03" sheetId="7" r:id="rId8"/>
    <sheet name="ინდიკატორი 060103" sheetId="17" r:id="rId9"/>
    <sheet name="060104" sheetId="8" r:id="rId10"/>
    <sheet name="ინდიკატორი 060104" sheetId="18" r:id="rId11"/>
    <sheet name="060105" sheetId="9" r:id="rId12"/>
    <sheet name="ინდიკატორი 060105" sheetId="19" r:id="rId13"/>
    <sheet name="060106" sheetId="11" r:id="rId14"/>
    <sheet name="ინდიკატორი" sheetId="21" r:id="rId15"/>
  </sheets>
  <externalReferences>
    <externalReference r:id="rId16"/>
  </externalReferences>
  <definedNames>
    <definedName name="_xlnm.Print_Area" localSheetId="0">'0600'!$A$1:$F$25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7" i="11" l="1"/>
  <c r="F4" i="13" l="1"/>
  <c r="E4" i="13"/>
  <c r="D4" i="13"/>
  <c r="C4" i="13"/>
  <c r="F24" i="13" l="1"/>
  <c r="E24" i="13"/>
  <c r="D24" i="13"/>
  <c r="C24" i="13"/>
  <c r="F23" i="13"/>
  <c r="E23" i="13"/>
  <c r="D23" i="13"/>
  <c r="C23" i="13"/>
  <c r="F22" i="13"/>
  <c r="E22" i="13"/>
  <c r="D22" i="13"/>
  <c r="C22" i="13"/>
  <c r="F21" i="13"/>
  <c r="E21" i="13"/>
  <c r="D21" i="13"/>
  <c r="C21" i="13"/>
  <c r="F20" i="13"/>
  <c r="E20" i="13"/>
  <c r="D20" i="13"/>
  <c r="C20" i="13"/>
  <c r="F19" i="13"/>
  <c r="E19" i="13"/>
  <c r="D19" i="13"/>
  <c r="C19" i="13"/>
  <c r="F18" i="13"/>
  <c r="E18" i="13"/>
  <c r="D18" i="13"/>
  <c r="C18" i="13"/>
  <c r="F17" i="13"/>
  <c r="E17" i="13"/>
  <c r="D17" i="13"/>
  <c r="C17" i="13"/>
  <c r="F16" i="13"/>
  <c r="E16" i="13"/>
  <c r="D16" i="13"/>
  <c r="C16" i="13"/>
  <c r="F15" i="13"/>
  <c r="E15" i="13"/>
  <c r="D15" i="13"/>
  <c r="C15" i="13"/>
  <c r="F14" i="13"/>
  <c r="E14" i="13"/>
  <c r="D14" i="13"/>
  <c r="C14" i="13"/>
  <c r="F13" i="13"/>
  <c r="E13" i="13"/>
  <c r="D13" i="13"/>
  <c r="C13" i="13"/>
  <c r="F12" i="13"/>
  <c r="F11" i="13" s="1"/>
  <c r="E12" i="13"/>
  <c r="D12" i="13"/>
  <c r="D11" i="13" s="1"/>
  <c r="C12" i="13"/>
  <c r="C11" i="13" s="1"/>
  <c r="E11" i="13" l="1"/>
  <c r="F10" i="13"/>
  <c r="E10" i="13"/>
  <c r="D10" i="13"/>
  <c r="C10" i="13"/>
  <c r="F9" i="13"/>
  <c r="E9" i="13"/>
  <c r="D9" i="13"/>
  <c r="C9" i="13"/>
  <c r="F8" i="13"/>
  <c r="E8" i="13"/>
  <c r="D8" i="13"/>
  <c r="C8" i="13"/>
  <c r="F7" i="13"/>
  <c r="E7" i="13"/>
  <c r="D7" i="13"/>
  <c r="C7" i="13"/>
  <c r="F6" i="13"/>
  <c r="E6" i="13"/>
  <c r="D6" i="13"/>
  <c r="C6" i="13"/>
  <c r="F5" i="13"/>
  <c r="E5" i="13"/>
  <c r="D5" i="13"/>
  <c r="C5" i="13"/>
  <c r="E18" i="12" l="1"/>
  <c r="C25" i="13" l="1"/>
  <c r="E10" i="11" l="1"/>
  <c r="E10" i="7"/>
  <c r="F18" i="11"/>
  <c r="F18" i="9"/>
  <c r="F18" i="7"/>
  <c r="F18" i="6"/>
  <c r="F19" i="12"/>
  <c r="E10" i="6"/>
  <c r="E10" i="8"/>
  <c r="E10" i="12"/>
  <c r="E25" i="13"/>
  <c r="F25" i="13"/>
  <c r="D25" i="13"/>
  <c r="C18" i="3"/>
  <c r="B12" i="3"/>
  <c r="D18" i="3"/>
  <c r="E17" i="7"/>
  <c r="E18" i="3"/>
  <c r="F18" i="3"/>
  <c r="B15" i="3"/>
  <c r="B16" i="3"/>
  <c r="B14" i="3"/>
  <c r="B17" i="3"/>
  <c r="B18" i="3" l="1"/>
</calcChain>
</file>

<file path=xl/sharedStrings.xml><?xml version="1.0" encoding="utf-8"?>
<sst xmlns="http://schemas.openxmlformats.org/spreadsheetml/2006/main" count="479" uniqueCount="196">
  <si>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</si>
  <si>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</si>
  <si>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</si>
  <si>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</si>
  <si>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</si>
  <si>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</si>
  <si>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</si>
  <si>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</si>
  <si>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</si>
  <si>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</si>
  <si>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ქვეპროგრამის დასახელება</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</si>
  <si>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</si>
  <si>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</si>
  <si>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</si>
  <si>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</si>
  <si>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</si>
  <si>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</si>
  <si>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</si>
  <si>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</si>
  <si>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</si>
  <si>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</si>
  <si>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</si>
  <si>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</si>
  <si>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</si>
  <si>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</si>
  <si>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</si>
  <si>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</si>
  <si>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</si>
  <si>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</si>
  <si>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</si>
  <si>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</si>
  <si>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</si>
  <si>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</si>
  <si>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</si>
  <si>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 xml:space="preserve">მოსახლეობის ჯანმრთელობის  დაცვა და  სოციალური უზრუნველყოფა </t>
  </si>
  <si>
    <t>X</t>
  </si>
  <si>
    <t>0601</t>
  </si>
  <si>
    <t>II კვარტალი</t>
  </si>
  <si>
    <t>III კვარტალი</t>
  </si>
  <si>
    <t>IV კვარტალი</t>
  </si>
  <si>
    <t>I კვარტალი</t>
  </si>
  <si>
    <t>ერთეულის საშუალო ფასი (ლარი)</t>
  </si>
  <si>
    <t>ჯანმრთელობის დაცვის პროგრამა</t>
  </si>
  <si>
    <t>მოქალაქეთა სამედიცინო დახმარება</t>
  </si>
  <si>
    <t xml:space="preserve">თირკმლის უკმარისობით დაავადებულ პირთა დახმარება </t>
  </si>
  <si>
    <t>060102</t>
  </si>
  <si>
    <t>060103</t>
  </si>
  <si>
    <t>060104</t>
  </si>
  <si>
    <t xml:space="preserve">ძვირადღირებული კვლევის (კომპიუტერული ტომოგრაფიის) ერთჯერადი დაფინანსება </t>
  </si>
  <si>
    <t>060105</t>
  </si>
  <si>
    <t>თირკმლის უკმარისობით დაავადებულ პირთა დახმარება (060103)</t>
  </si>
  <si>
    <t>ძვირადღირებული კვლევის (კომპიუტერული ტომოგრაფიის) ერთჯერადი დაფინანსება (060106)</t>
  </si>
  <si>
    <t>მონაცემთა წყარო</t>
  </si>
  <si>
    <t xml:space="preserve">მოსალოდნელი საბოლოო შედეგი </t>
  </si>
  <si>
    <t>მონიტორინგი</t>
  </si>
  <si>
    <t>სერვისების არსებობაზე ინფორმაციის ნაკლებობა</t>
  </si>
  <si>
    <t>მოქალაქეთა განცხადებების მიხედვით</t>
  </si>
  <si>
    <t xml:space="preserve">ქვეპროგრამის მიზანი </t>
  </si>
  <si>
    <t>ოზურგეთის მუნიციპალიტეტში რეგისტრირებულ თირკმლის უკმარისობით დაავადებულ პირთა მხარდაჭერა</t>
  </si>
  <si>
    <t>ბენეფიციართა რაოდენობა</t>
  </si>
  <si>
    <t xml:space="preserve"> ბენეფიციართა რაოდენობა</t>
  </si>
  <si>
    <t xml:space="preserve">მუნიციპალიტეტის ტერიტორიაზე მცხოვრები მოსახლეობის ჯანმრთელობის დაცვის ხელშეწყობა </t>
  </si>
  <si>
    <t xml:space="preserve">გადაუდებელი და არაპროგრამული რეფერალური სამედიცინო მომსახურების თანადაფინანსება </t>
  </si>
  <si>
    <t>ა(ა)ი.პ. ოზურგეთის მუნიციპალიტეტის საზოგადოებრივი ჯანდაცვის ცენტრი</t>
  </si>
  <si>
    <t>მოქალაქეთა ჯანდაცვის უზრუნველყოფა</t>
  </si>
  <si>
    <t>ჯანმრთელობის დაცვის პროგრამების რაოდენობა</t>
  </si>
  <si>
    <t>060101</t>
  </si>
  <si>
    <t>მუნიციპალიტეტის ტერიტორიაზე მცხოვრები მოსახლეობის ჯანმრთელობის დაცვის უზრუნველყოფა და სანიტარულ-ეპიდემიოლოგიური მდგომარეობის კონტროლი</t>
  </si>
  <si>
    <t xml:space="preserve">ხელშეწყობილია ოზურგეთის მუნიციპალიტეტში რეგისტრირებულ თირკმლის უკმარისობით დაავადებულ პირთა სამედიცინო მომსახურების მიღება  </t>
  </si>
  <si>
    <t>გადაუდებელი და არაპროგრამული რეფერალური სამედიცინო მომსახურების თანადაფინანსება (060105)</t>
  </si>
  <si>
    <t xml:space="preserve"> ხელმისაწვდომია ბენეფიციარებისთვის ძვირადღირებული კვლევების ჩატარება</t>
  </si>
  <si>
    <t>პრიორიტეტების ფარგლებში განსახორციელებელი პროგრამები და ქვეპროგრამები</t>
  </si>
  <si>
    <t>პრიორიტეტის დასახელება</t>
  </si>
  <si>
    <t>პროგრამული კოდი</t>
  </si>
  <si>
    <t>სულ  პრიორიტეტის დაფინანსება</t>
  </si>
  <si>
    <t>მოსახლეობის ჯანმრთელობის  დაცვა და  სოციალური უზრუნველყოფა</t>
  </si>
  <si>
    <t>06 01</t>
  </si>
  <si>
    <t>06 01 01</t>
  </si>
  <si>
    <t>06 01 02</t>
  </si>
  <si>
    <t>06 01 03</t>
  </si>
  <si>
    <t>06 01 04</t>
  </si>
  <si>
    <t>06 01 05</t>
  </si>
  <si>
    <t>06 01 06</t>
  </si>
  <si>
    <t xml:space="preserve"> მოქალაქეთა სამედიცინო დახმარება </t>
  </si>
  <si>
    <t>06 02</t>
  </si>
  <si>
    <t>სოციალური მხარდაჭერის პროგრამა</t>
  </si>
  <si>
    <t>06 02 01</t>
  </si>
  <si>
    <t>06 02 02</t>
  </si>
  <si>
    <t>06 02 03</t>
  </si>
  <si>
    <t>06 02 04</t>
  </si>
  <si>
    <t>06 02 05</t>
  </si>
  <si>
    <t>06 02 06</t>
  </si>
  <si>
    <t>06 02 07</t>
  </si>
  <si>
    <t>06 02 08</t>
  </si>
  <si>
    <t>06 02 09</t>
  </si>
  <si>
    <t>06 02 10</t>
  </si>
  <si>
    <t>06 02 11</t>
  </si>
  <si>
    <t>06 02 12</t>
  </si>
  <si>
    <t>სოციალურად დაუცველი მრავალშვილიანი ოჯახების დახმარება</t>
  </si>
  <si>
    <t>დღის ცენტრის დაფინანსება</t>
  </si>
  <si>
    <t xml:space="preserve">დედ-მამით ობოლი 18 წლამდე ასაკის ბავშვთა ერთჯერადი დახმარება </t>
  </si>
  <si>
    <t>საქართველოს ოკუპირებული ტერიტორიებიდან იძულებით გადადგილებულ პირთა დახმარება</t>
  </si>
  <si>
    <t xml:space="preserve">შეზღუდული შესაძლებლობების მქონე პირთა დახმარება </t>
  </si>
  <si>
    <t xml:space="preserve">სტიქიური მოვლენების შედეგად დაზარალებული და მძიმე საცხოვრებელ პირობებში მყოფი   ოჯახების დახმარება </t>
  </si>
  <si>
    <t xml:space="preserve">მზრუნველობამოკლებულთა ერთჯერადი უფასო კვებით უზრუნველყოფის პროგრამა </t>
  </si>
  <si>
    <t>სოციალურად შეჭირვებული ოჯახებში ახალშობილის (0-დან 1 წლამდე) მოვლისთვის საჭირო საგნებისა და საკვების შეძენისათვის ყოველთვიური დახმარება</t>
  </si>
  <si>
    <t>შუალედური შედეგი</t>
  </si>
  <si>
    <t>საბოლოო შედეგი</t>
  </si>
  <si>
    <t>საბოლოო შედეგის შეფასების ინდიკატორი</t>
  </si>
  <si>
    <t>მოქალაქეთა სამედიცინო დახმარება (060102)</t>
  </si>
  <si>
    <t>შედეგი 1: უზრუნველყოფილია გადამდებ დაავადებათა პრევენციისა და ჯანმრთელობაზე მავნე ფაქტორების ზემოქმედების თაობაზე მოსახლეობის ინფორმირების გზით ჯანმრთელობის დაცვის ხელშეწყობა;
შედეგი 2: უზრუნველყოფილია მუნიციპალიტეტში სანიტარულ-ეპიდემიოლოგიური მდგომარეობის კონტროლი;</t>
  </si>
  <si>
    <t>ჯამი</t>
  </si>
  <si>
    <t xml:space="preserve">გაზრდილია ხელმისაწვდომობა სამედიცინო სერვისებზე </t>
  </si>
  <si>
    <t>ბენეფიციართა საერთო რაოდენობა (ქალი, კაცი)</t>
  </si>
  <si>
    <t>გაეროს მდგრადი განვითარების მიზანი (SDG), რომლის მიღწევასაც ემსახურება პროგრამა</t>
  </si>
  <si>
    <t>გენდერული</t>
  </si>
  <si>
    <t>დიახ</t>
  </si>
  <si>
    <t>არა</t>
  </si>
  <si>
    <t>გაეროს მდგრადი განვითარების მიზანი (SDG), რომლის მიღწევასაც ემსახურება ქვეპროგრამა</t>
  </si>
  <si>
    <t xml:space="preserve">ოზურგეთის მუნიციპალიტეტში რეგისტრირებული მოსახლეობისთვის უზრუნველყოფილია სამედიცინო მომსახურების და მედიკამენტების ხარჯების თანადაფინანსება </t>
  </si>
  <si>
    <t>ოზურგეთის მუნიციპალიტეტში რეგისტრირებულ და ფაქტობრივად მცხოვრები  მოქალაქეები საჭიროების შემთხვევაში უზრუნველყოფილი არიან გადაუდებელი სამედიცინო მომსახურების თანადაფინანსებით</t>
  </si>
  <si>
    <t>შედეგი 2: უზრუნველყოფილია მუნიციპალიტეტში სანიტარულ-ეპიდემიოლოგიური მდგომარეობის კონტროლი</t>
  </si>
  <si>
    <t>სარიტუალო მომსახურების დაფინანსება</t>
  </si>
  <si>
    <t>ოფიციალურად დადგენილი დღეების აღსანიშნავად სოციალური მხარდაჭერა</t>
  </si>
  <si>
    <t xml:space="preserve">საზოგადოებრივი ჯანმრთელობის სტრატეგიულ ფუნქციები: გადამდებ/არაგადამდებ დაავადებათა ეპიდზედამხედველობა, მოსახლეობის ჯანმრთელობის მდგომარეობის შეფასება; ჯანმრთელობის რისკ-ფაქტორების მონიტორინგი და მყისიერი რეაგირება საგანგებო სიტუაციების დროს, კოორდინაცია ცენტრალურ სტრუქტურებთან; ადამიანის ჯანმრთელობისათვის უსაფრთხო გარემოს უზრუნველყოფის ხელშეწყობა. საკვებისა და სასმელი წყლის ტექნიკური რეგლამენტებისა და სხვა ნორმატიული დოკუმენტების მომზადებაში მონაწილეობა და მუნიციპალური მმართველობის ორგანოების ინფორმირება სავარაუდო საკვებისმიერი და წყლისმიერი ინფექციების გავრცელების მხრივ არსებული მდგომარეობის შესახებ; ჯანმრთელობის განმტკიცება ჯანმრთელობის დაცვაში უთანასწორობისა და სოციალურ დეტერმინანტებზე  ზემოქმედების  განხორციელების გზით; დაავადებათა ადრეული გამოვლენა და პროფილაქტიკა.; მოსახლეობის, თემის წარმომადგენლების, ცალკეული მოწყვლადი ჯგუფების ორგანიზება და წარმართვა ჯანმრთელობასა და კეთილდღეობასთან დაკავშირებულ საკითხებში. ადამიანური რესურსების პროფესიული განვითარება, მოტივირება და შენარჩუნება; საზოგადოებრივი ჯანდაცვის ორგანიზაციულ-სტრუქტურული სრულყოფა, ადეკვატური დაფინანსების მიღწევა და  საზოგადოებრივი  ჯანმრთელობის სერვისებსა და პროდუქტებზე ხელმისაწვდომობის უზუნველყოფა; ჯანმრთელობის ადვოკატირება, მოსახლეობასთან კომუნიკაციის გაუმჯობესება, საინფორმაციო განმარტებითი საქმიანობა, სოციალური მობილიზაცია; მტკიცებულებებზე დაფუძნებული ჯანდაცვის პოლიტიკისა და პრაქტიკის წარმოებისათვის კვლევითი სამუშაოების წარმოება და მონაწილეობის მიღება. 
ახალი ვირუსის COVID-19 -ის  ეპიდემიოლოგიური კონტროლი ადგილობრივ დონეზე, არსებული რეგულაციების მონიტორინგი.
</t>
  </si>
  <si>
    <t xml:space="preserve">მუნიციპალიტეტის საზოგადოებრივი ჯანდაცვის სისტემის წინაშე მდგარი ამოცანების შესრულება არსებული რეალობებისადმი მიდგომების ახლებურად გააზრებას და რადიკალურ გარდაქმნებს ითხოვს. საზოგადოებრივი ჯანდაცვის პრობლემათა გადაჭრა მოსახლეობის მომსახურების მრავალფეროვნებაში, არსებულ პირობებთან ადაპტირებაში, ჯანმრთელობისათვის მოსალოდნელი საფრთხეებისა და რისკების თავიდან აცილებაში მდგომარეობს.  თვითმმართველი ერთეულების უფლებამოსილებები საზოგადოებრივი ჯანმრთელობის სფეროში არის: ა) საგანმანათლებლო, სააღმზრდელო და საგანმანათლებლო-სააღმზრდელო დაწესებულებებში სანიტარიული და ჰიგიენური ნორმების დაცვის ზედამხედველობა; ბ) მუნიციპალიტეტის ტერიტორიაზე დაავადებების გავრცელების პრევენციის მიზნით დერატიზაციის, დეზინსექციისა და დეზინფექციის ღონისძიებათა ორგანიზება; გ) საგანმანათლებლო, სააღმზრდელო და საგანმანათლებლო-სააღმზრდელო დაწესებულებებში პრევენციული ღონისძიებების განხორციელების ხელშეწყობა; დ) მუნიციპალიტეტის ტერიტორიაზე განთავსებულ საზოგადოებრივი მნიშვნელობის დაწესებულებებში სანიტარიული ნორმების დაცვის ზედამხედველობა, მათ შორის, საზოგადოებრივი მნიშვნელობის დაწესებულებებში ესთეტიკური და კოსმეტიკური პროცედურების განმახორციელებელ დაწესებულებებში ინფექციების პრევენციისა და კონტროლის სანიტარიული ნორმების დავის კონტროლი; ე) პროფილაქტიკური აცრების ეროვნული კალენდრით განსაზღვრული იმუნოპროფილაქტიკისათვის საქართველოს შრომის, ჯანმრთელობისა და სოციალური დაცვის სამინისტროს მიერ მიწოდებული მასალების მიღების, შენახვისა და განაწილების უზრუნველყოფა სამედიცინო მომსახურების მიმწოდებლებისათვის;  ვ) პრევენციული და ეპიდემიოლოგიური კონტროლის ღონისძიებების გატარება ეპიდსაშიშროებისას; ზ) მუნიციპალიტეტის ტერიტორიაზე პირველადი ეპიდკვლევის ხელშეწყობა; თ) „ტუბერკულოზის კონტროლის შესახებ“ საქართველოს კანონით მათთვის განსაზღვრული უფლებამოსილებების განხორციელება. </t>
  </si>
  <si>
    <t xml:space="preserve">პროგრამის ფარგლებში არსებული 6 ქვეპროგრამით მოხდება მუნიციპალიტეტის ტერიტორიაზე მცხოვრები სხვადასხვა სოციალური ჯგუფის წარმომადგენელი  მოქალაქეების სამედიცინო მომსახურების თანადაფინანსება </t>
  </si>
  <si>
    <t>06 02 13</t>
  </si>
  <si>
    <t>სოციალური მიზნის მქონე პროექტების თანადაფინანსება</t>
  </si>
  <si>
    <t>სოციალური სერვისების მიმწოდებელი ორგანიზაციების თანადაფინანსება</t>
  </si>
  <si>
    <t>შედეგი 1: უზრუნველყოფილია გადამდებ დაავადებათა პრევენციისა და ჯანმრთელობაზე მავნე ფაქტორების ზემოქმედების თაობაზე მოსახლეობის ინფორმირების გზით ჯანმრთელობის დაცვის ხელშეწყობა</t>
  </si>
  <si>
    <t>ჯანმრთელობაზე მავნე ფაქტორების ზემოქმედების თაობაზე მოსახლეობის ინფორმირება</t>
  </si>
  <si>
    <t>%</t>
  </si>
  <si>
    <t>სტატისტიკური</t>
  </si>
  <si>
    <t>ფორსმაჟორი</t>
  </si>
  <si>
    <t>სანიტარულ-ეპიდემიოლოგიური მდგომარეობის კონტროლი</t>
  </si>
  <si>
    <t>2026 წელი</t>
  </si>
  <si>
    <t>მერიის ჯანმრთელობის დაცვისა და სოციალური სერვისების სამსახური</t>
  </si>
  <si>
    <t>ჯანმრთელობის დაცვისა და სოციალური სერვისების განყოფილება</t>
  </si>
  <si>
    <t>ჯანმრთელობის დაცვისა და სოციალური სერვისები განყოფილება</t>
  </si>
  <si>
    <t xml:space="preserve">ჯანმრთელობისდაცვისა და სოციალური სერვისების განყოფილება </t>
  </si>
  <si>
    <t>არაპროგრამული რეფერალური სამედიცინო მომსახურების თანადაფინანსება</t>
  </si>
  <si>
    <t xml:space="preserve"> ოზურგეთის მუნიციპალიტეტში რეგისტრირებულ და ფაქტობრივად მცხოვრები  მოქალაქეებისთვის  არაპროგრამული რეფერალური სამედიცინო მომსახურების თანადაფინანსება</t>
  </si>
  <si>
    <t xml:space="preserve">არაპროგრამული რეფერალური სამედიცინო მომსახურების თანადაფინანსება </t>
  </si>
  <si>
    <t>მანძილი და გადაადგილების პროგრამა</t>
  </si>
  <si>
    <t xml:space="preserve">შესაბამის ექიმ სპეციალისტის მიერ გაცემული დოკუმენტაციის წარმოუდგენლობა </t>
  </si>
  <si>
    <t>არასწორი სამედიცინო დასკვნა</t>
  </si>
  <si>
    <t>ოზურგეთის მუნიციპალიტეტში რეგისტრირებულ და ფაქტობრივად მცხოვრები  მოქალაქეები საჭიროების შემთხვევაში უზრუნველყოფილი არიან ძვირადღირებულინ კვლევების  თანადაფინანსებით</t>
  </si>
  <si>
    <t>დოკუმენტაციის მოუწესრიგებლობა</t>
  </si>
  <si>
    <t>ძუძუს  კიბოს დიაგნოზის მქონე პირთა თანადაფინანსება</t>
  </si>
  <si>
    <t xml:space="preserve">ჯანმრთელობის დაცვისა და სოციალური სერვისების განყოფილება </t>
  </si>
  <si>
    <t>ონკოლოგიური დაავადების მქონე  პირების დახმარება</t>
  </si>
  <si>
    <t>ონკოლოგიური დაავადების მქონე პირების დახმარება</t>
  </si>
  <si>
    <t>ონკოლოგიური დაავადების მქონე პაციენტებისათვის   მედიკამენტების დაფინანსება 250 ლარის ოდენობით.</t>
  </si>
  <si>
    <t>ონკოლოგიური დაავადების   და  ძუძუს კიბოს დიაგნოზის მქონე პირთა სამედიცინო სერვისების თანადაფინანსება</t>
  </si>
  <si>
    <t xml:space="preserve">ონკოლოგიური დაავადების მქონე პირების დახმარება </t>
  </si>
  <si>
    <t>ონკოლოგიური დაავადების მქონე პირების დახმარება (060104)</t>
  </si>
  <si>
    <t xml:space="preserve">    ოზურგეთის მუნიციპალიტეტში რეგისტრირებულ თირკმლის უკმარისობით დაავადებულ პირებს, რომლებიც ჩართული არიან დიალიზის სახელმწიფო პროგრამაში და ხანგრძლივი პერიოდის განმავლობაში საჭიროებენ დიალიზის კურსის ჩატარებას, უფლება აქვთ ისარგებლონ კვარტალში ერთხელ ფულადი დახმარებით 300 ლარის ოდენობით, ხოლო სოფლად მცხოვრები ბენეფიციარებისათვის 350 ლარის ოდენობით ტრანსპორტირებისათვის.  ხოლო პერიტონიალურ შემთხვევაში ტრანსპორტირებისათვის ყოველთვიურად 150 ლარის ოდენობით. დიალიზის პროგრამა ხორციელდება ქ. ოზურგეთში, ხოლო პერიტონიალურ შემთხვევაში ადგილზე არ ხდება ბენეფიციარის მომსახურება და უწევთ სხვა ქალაქში ტრანსპორტირება.              </t>
  </si>
  <si>
    <t>2027  წელი</t>
  </si>
  <si>
    <t>2027 წელი</t>
  </si>
  <si>
    <t>სოციალური დაცვის პროგრამა</t>
  </si>
  <si>
    <r>
      <t xml:space="preserve">ქვეპროგრამის მიზანი  </t>
    </r>
    <r>
      <rPr>
        <sz val="11"/>
        <rFont val="Sylfaen"/>
        <family val="1"/>
      </rPr>
      <t>ოზურგეთის მუნიციპალიტეტში რეგისტრირებულ პირთა  ძვირადღირებულ კვლევების თანადაფინანსება</t>
    </r>
  </si>
  <si>
    <t>50 (მათ შორის, ქალი 20, კაცი 30)</t>
  </si>
  <si>
    <t>50 (მათ შორის, ქალი 25, კაცი 25)</t>
  </si>
  <si>
    <t>ონკოლოგიური  დაავადებული პირების დახმარება</t>
  </si>
  <si>
    <t xml:space="preserve"> ოზურგეთის მუნიციპალიტეტის ტერიტორიაზე რეგისტრირებული ონკოლოგიური დაავადების მქონე   პირებისათვის დამატებით სამედიცინო მომსახურებაზე ფინანსური ხელმისაწვდომობა</t>
  </si>
  <si>
    <t>ონკოლოგიური  პაციენტების სიცოცხლის შენარჩუნება, ჯანმრთელობის გაუმჯობესება, მკურნალობასთან დაკავშირებული ფინანსური რისკებისაგან დაცვა.</t>
  </si>
  <si>
    <t>მოსახლებისათვის საყოველთაო ჯანმრთელობის დაცვის სახელმწიფო პროგრამის გეგმიური სტაციონარული სამედიცინო მომსახურების, თანაგადახდის დაფინანსებაზე ხელმისაწვდომობა.</t>
  </si>
  <si>
    <t xml:space="preserve">ზოგიერთი სოციალური კატეგორიის მოსახლეობისათვის სამედიცინო მომსახურეობაზე ფინანსური ხელმისაწვდომობის გაზრდა.
</t>
  </si>
  <si>
    <t xml:space="preserve"> ძალადობის მსხვერპლის სტატუსი მქონე პირთა ერთჯერადი ფინანსური მხარდაჭერა, კრიზისულ მდგომარეობაში მყოფი ბავშვიანი/ბავშვებიანი  ოჯახების დახმარება.</t>
  </si>
  <si>
    <t xml:space="preserve">   ოზურგეთის მუნიციპალიტეტის ადმინისტრაციულ საზღვრებში რეგისტრირებული მოქალაქეების    მედიკამენტების ხარჯების ანაზღაურებაში დახმარება, კერძოდ:
ა) მოქალაქეებს, რომლებიც რეგისტრირებულნი არიან „სოციალურად დაუცველი ოჯახების მონაცემთა ერთიანი ბაზაში“ სარეიტინგო ქულით 0-დან 150001-მდე, მედიკამენტების შესაძენად, გაეწევათ ერთჯერადი ფინანსური დახმარება ფარმაცევტულ დაწესებულებაში თანხის ჩარიცხვით, არაუმეტეს 100 ლარის ოდენობით;
ბ) ვეტერან ქალბატონებს (ომის მონაწილე), მედიკამენტების შესაძენად, გაეწევათ ერთჯერადი ფინანსური დახმარება ფარმაცევტულ დაწესებულებაში თანხის ჩარიცხვით, არაუმეტეს 100 ლარის ოდენობით.
2).  ოზურგეთის მუიციპალიტეტის ტერიტორიაზე რეგისტრირებულ მოქალაქეებს, რომელთა ოჯახების სოციალური სარეიტინგო ქულა 0-დან  150 000-მდეა, სამედიცინო მომსახურების ხარჯების თანადაფინანსება, გარდა სტომატოლოგიური მომსახურების შემდეგი სახეებისა: თერაპია, ორთოდონტია და ორთოპედია,  კერძოდ:
 ა) ოზურგეთის მუნიციპალიტეტში რეგისტრირებულ მკვეთრად და მნიშვნელოვნად გამოხატული შშმ პირებს და შშმ ბავშვებს (18 წლამდეა) თუ ასანაზღაურებელი თანხა არ აღემატება 150 ლარს დაფინანება მოხდება სრულად.
ბ) იმ შემთხვევაში, თუ ბენეფიციარის მიერ ასანაზღაურებელი თანხა აღემატება  150 ლარს, მაშინ დაფინანსება მოხდება საყოველთაო ჯანდაცვის (სადაზღვევო კომპანია) თანაგადახდის ფარგლებში არსებული ტარიფით განსაზღვრული სახელმწიფოს (სადაზღვევო კომპანიის) მიერ ასანაზღაურებელი თანხის 50%-ის, მაგრამ არაუმეტეს 500 ლარისა. დაფინანსების ქვედა ზღვარია 150 ლარი;
გ) იმ შემთხვევაში, თუ არ არსებობს თანაგადახდა (საყოველთაო ჯანდაცვა, კერძო კომპანია), ანუ თუ მკურნალობის ხარჯები მთლიანად პაციენტის დასაფარია, ასეთ შემთხვევაში დაფინანსება მოხდება წარმოდგენილი თანხის ნახევრის, მაგრამ არაუმეტეს 500 ლარისა, დაფინანსების ქვედა ზღვარია 150 ლარი.                                                                                                                                                                                                                                                     </t>
  </si>
  <si>
    <t xml:space="preserve"> ძვირადღირებული კვლევის (კომპიუტერული ტომოგრაფიის) ერთჯერადი დაფინანსება რაც ითვალისწინებს:                                                                                                                                                     1. ოზურგეთის მუნიციპალიტეტში რეგისტრირებულ პირებს, რომელთა ოჯახების სარეიტინგო ქულა 0-დან 150 001-მდეა და ასევე ოზურგეთის მუნიციპალიტეტში რეგისტრირებულ ვეტერანებს, ასევე მკვეთრად და მნიშვნელოვნად გამოხატული შშმ სტატუსის მქონე პირებს და შშმ ბავშვებს, საჭიროების შემთხვევაში ეძლევათ საშუალება მიიღონ თანადაფინანსება ინვოისით წარმოდგენილი თანხის 90 % არაუმეტეს 200 ლარის ფარგლებში ძვირადღირებულ კვლევაზე (კომპიუტერული ტომოგრაფია და ეზოფაგოგასტროდუოდენოსკოპია).
2. ოზურგეთის მუნიციპალიტეტში რეგისტრირებულ პირებს, რომელთა ოჯახების სარეიტინგო ქულა 0-დან 150 001-მდეა და ასევე ოზურგეთის მუნიციპალიტეტში რეგისტრირებულ ვეტერანებს, ასევე მკვეთრად და მნიშვნელოვნად გამოხატული შშმ სტატუსის მქონე პირებს და შშმ ბავშვებს, საჭიროების შემთხვევაში ეძლევათ საშუალება მიიღონ თანადაფინანსება ინვოისით წარმოდგენილი თანხის 90 % არაუმეტეს 300 ლარის ფარგლებში ძვირადღირებულ კვლევაზე (მაგნიტურ-რეზონანსული ტომოგრაფია).                                       3. ოზურგეთის მუნიციპალიტეტში რეგისტრირებულ პირებს, რომელთა ოჯახების სარეიტინგო ქულა 0-დან 150 001-მდეა და ასევე ოზურგეთის მუნიციპალიტეტში რეგისტრირებულ ვეტერანებს, მკვეთრად და მნიშვნელოვნად გამოხატული შშმ სტატუსის მქონე პირებს და შშმ ბავშვებს, საჭიროების შემთხვევაში ეძლევათ საშუალება მიიღონ თანადაფინანსება ინვოისით წარმოდგენილი თანხის 50 % არაუმეტეს 500 ლარის ფარგლებში ძვირადღირებულ კვლევაზე (კორონაროგრაფია, ანგიოგრაფია).ასევე გამონაკლის შემთხვევებში სხვა ძვირადღირებული კვლევების თანადაფინანსება, ოზურგეთში რეგისტრირებული იმ პირებისა, რომელთა ოჯახების სოციალური სარეიტინგო ქულა 0- დან 150001- მდეა (200 ლარამდე კვლევები დაფინანსდება 90%-იანი თანაგადახდით, 200 ლარის ზემოთ ღირებულების კვლევები დაფინანსდება 50%-ით არაუმეტეს 500 ლარისა).
4. ბენეფიციარებს, რომელთაც აღნიშნული კვლევები მთლიანად ან ნაწილობრივ უფინანსდებათ საყოველთაო ჯანდაცვის ფარგლებში ან რომელიმე სადაზღვევო კომპანიის მიერ, კარგავენ ამ მუხლით სარგებლობის უფლებას.</t>
  </si>
  <si>
    <t>1055 კაცი-1230 ქალი</t>
  </si>
  <si>
    <t>1100 კაცი-1350 ქალი</t>
  </si>
  <si>
    <t>900 კაცი-950 ქალი</t>
  </si>
  <si>
    <t>1000 კაცი-1100 ქალი</t>
  </si>
  <si>
    <t>925 კაცი-980 ქალი</t>
  </si>
  <si>
    <t>1320  (მათ შორის, ქალი 700, კაცი 620)</t>
  </si>
  <si>
    <t>1400 (მათ შორის, ქალი 750 კაცი 650)</t>
  </si>
  <si>
    <t>300 (მათ შორის, ქალი -200, კაცი 100)</t>
  </si>
  <si>
    <t>320 (მათ შორის, ქალი 210, კაცი 110)</t>
  </si>
  <si>
    <t>250 (მათ შორის ქალი 115, კაცი 135)</t>
  </si>
  <si>
    <t>260 (მათ შორის ქალი 125, კაცი 135)</t>
  </si>
  <si>
    <t>350 (მათ შორის ქალი 200, კაცი 150)</t>
  </si>
  <si>
    <t>360(მათ შორის ქალი 170, კაცი 190)</t>
  </si>
  <si>
    <t>მიზანი 1 -  სიღარიბის ყველა ფორმის აღმოფხვრა;
მიზანი 3 - ჯანსაღი ცხოვრებისა და კეთილდღეობის უზრუნველყოფა ყველა ასაკის ადამიანისათვის.</t>
  </si>
  <si>
    <t>მიზანი 1 -  სიღარიბის ყველა ფორმის აღმოფხვრა; 
მიზანი 3 - ჯანსაღი ცხოვრებისა და კეთილდღეობის უზრუნველყოფა ყველა ასაკის ადამიანისათვის.</t>
  </si>
  <si>
    <t>ფორს-მაჟორი</t>
  </si>
  <si>
    <r>
      <t>1. ოზურგეთის მუნიციპალიტეტის ტერიტორიაზე რეგისტრირებული, ავთვისებიანი სიმსივნით დაავადების მქონე პირებისათვის, საქართველოს ტერიტორიაზე რეგისტრირებულ, სამედიცინო დაწესებულებებში, სამედიცინო მომსახურების ხარჯების ანაზღაურებაში დახმარებას, პროგრამა გულისხმობს ბენეფიციარებისათვის მკურნალობის ხარჯების თანაგადახდას, შემდეგი კრიტერიუმების გათვალისწინები.  კერძოდ:
ა) იმ შემთხვევაში, როცა სახელმწიფო ან/და სხვა სადაზღვევო კომპანიის მიერ ასანაზღაურებელი თანხის 40% არ აღემატება 200 ლარს, ანაზღაურება მოხდება მოთხოვნილი თანხის სრული ოდენობით.
ბ) იმ შემთხვევაში, როცა სახელმწიფო ან/და სხვა სადაზღვევო კომპანიის მიერ ასანაზღაურებელი თანხის 40% მეტია 200 ლარზე, შემთხვევის დაფინანსება მოხდება საყოველთაო ჯანდაცვის (სადაზღვევო კომპანია) ფარგლებში არსებული ტარიფით განსაზღვრული სახელმწიფოს (სადაზღვევო კომპანია) მიერ ასანაზღაურებელი თანხის 40%-ის, მაგრამ არაუმეტეს 700 ლარისა. დაფინანსების ქვედა ზღვარია 200 ლარი. ხოლო, ყოველ შემდეგ შემთხვევაზე, იმავე მოქალაქის (სამედიცინო მომსახურება, გამოკვლევები) დაფინანსება მოხდება ანალოგიურად, მხოლოდ დაფინანსების ზედა ზღვარი იქნება 500 ლარი, ხოლო ქვედა ზღვარი 200 ლარი.
გ) იმ შემთხვევაში, როცა არ არსებობს თანაგადახდა, ანუ თუ მკურნალობის ხარჯები მთლიანად პაციენტის დასაფარია, პირველ ჯერზე დაფინანსება მოხდება წარმოდგენილი თანხის ნახევრის, მაგრამ არაუმეტეს 700 ლარისა, დაფინანსების ქვედა ზღვარია 200 ლარი, ხოლო ყოველ შემდეგ შემთხვევაზე იგივე მოქალაქის დაფინანსება მოხდება ანალოგიურად, ოღონდ ასანაზღაურებელი თანხის ზედა ზღვარი იქნება 500 ლარი, ხოლო ქვედა ზღვარი 200 ლარი.
დ) ონკოლოგიური დაავადების სამკურნალოდ (მედიკამენტები და სხვა დანიშნულების საგნები), ბენეფიციარები ექიმის დანიშნულებით, წელიწადში ერთხელ, მოთხოვნის შესაბამისად, მიიღებენ დახმარებას უნაღდო ანგარიშსწორებით, ფარმაცევტულ დაწესებულებებში, ინვოისით წარმოდგენილი თანხის შესაბამისად, მაგრამ არაუმეტეს 250 ლარისა.
ე) ოზურგეთის მუნიციპალიტეტში, ბილო ერთი წლის განმავლობაში  რეგისტრირებული (გარდა გამონაკლისი შემთხვევებისა) ძუძუს კიბოს დიაგნოზის მქონე პირთა მედიკამენტების
(ჰერცეპტინი, პერჯეტა, ლაპატინი, ტაივერბი, ფესგო ა</t>
    </r>
    <r>
      <rPr>
        <sz val="8"/>
        <rFont val="Sylfaen"/>
        <family val="1"/>
      </rPr>
      <t>ნ სხვა ძვირადღირებული ონკოლოგიური პრეპარატი</t>
    </r>
    <r>
      <rPr>
        <sz val="8"/>
        <color theme="1"/>
        <rFont val="Sylfaen"/>
        <family val="1"/>
      </rPr>
      <t xml:space="preserve">) თანადაფინანსება, თანხის ოდენობა განისაზღვროს  წლის განმავლობაში, არაუმეტეს 4000 ლარისა;                                                                                                                                                                                                                                                                                                                                         ვ)  ავთვიასებიანი სიმსივნის მქონე პირებისათვის  მედიკამენნტის (ზომეტა) თანადაფინანსება, თანხის ოდენობა განისაზღვროს წლის განმავლობაში, არაუმეტეს 1000 ლარისა;                                                                                                                                                                                                                                                             2) ოზურგეთის მუნიციპალიტეტის ტერიტორიაზე რეგისტრირებული, კეთილთვისებიანი სიმსივნით, ან/და დაუდგენელი დიაგნოზის მქონე პირებისათვის (სამედიცინო მომსახურება, გამოკვლევები  ) საქართველოს ტერიტორიაზე რეგისტრირებულ, სამედიცინო დაწესებულებებში,  სამედიცინო მომსახურების ხარჯების ანაზღაურებაში დახმარებას,  პროგრამა გულისხმობს ბენეფიციარებისათვის მკურნალობის ხარჯების თანაგადახდას, შემდეგი კრიტერიუმების გათვალისწინები.  კერძოდ:                                                                                                                                                                                                                                                                                                             ა)  იმ შემთხვევაში, როცა საყოველთაო ჯანდაცვის მიერ ასანაზღაურებელი თანხის შემდეგ, პაციენტის დასაფარი თანხა 1000 ლარამდეა, დაფინანსება მოხდება წარმოდგენილი თანხის 40%-ით.
ბ)   იმ შემთხვევაში, როცა საყოველთაო ჯანდაცვის  მიერ ასანაზღაურებელი თანხის შემდეგ, პაციენტის დასაფარი თანხა 1001 ლარზე  მეტია, დაფინანსება მოხდება წარმოდგენილი თანხის 50%-ით, არაუმეტეს 600 ლარისა;                                                                                                                                                                                                                                                                                                            4)ოზურგეთის მუნიციპალიტეტის ტერიტორიაზე ბოლო ერთი წლის განმავლობაში რეგისტრირებული (გარდა გამონაკლისი შემთხვევებისა)  ონკოლოგიური დაავადების მქონე პირებისათვის, ექიმის დანიშნულებით, წელიწადში ერთხელ, მოთხოვნის შესაბამისად,  PET/CT- პოზიტრონ-ემისიური ტომოგრაფიის თანადაფინანსება,   რომელიც განისაზღვრება ბენეფიციარის  ასანაზღაურებელი თანხის 70%- ის, მაგრამ არაუმეტეს 2500 ლარისა;
</t>
    </r>
  </si>
  <si>
    <t xml:space="preserve"> 1) გადაუდებელი და არაპროგრამული რეფერალური (სასწრაფო დაუყოვნებელი ან/და სასწრაფო დაყოვნებული ინტერვენცია) სამედიცინო მოსახურების დროს, სამედიცინო დაფინანსება,  რომელიც არ ჯდება მერიის თანადაფინანსების პროგრამაში, განისაზღვროს შემდეგი კრიტერიუმების  გათვალისწინები.  კერძოდ:                                                                                                                      ა)  იმ შემთხვევაში, როცა საყოველთაო ჯანდაცვის მიერ ასანაზღაურებელი თანხის შემდეგ, პაციენტის დასაფარი თანხა 1000 ლარამდეა, დაფინანსება მოხდება წარმოდგენილი თანხის 40%-ით. დაფინანსების ქვედა ზღვარი განისაღვროს  100 ლარის ოდენობით;
ბ)   იმ შემთხვევაში, როცა საყოველთაო ჯანდაცვის  მიერ ასანაზღაურებელი თანხის შემდეგ, პაციენტის დასაფარი თანხა 1001 ლარზე  მეტია, დაფინანსება მოხდება წარმოდგენილი თანხის 50%-ით, არაუმეტეს 600 ლარისა;                                                                                                                                                                                 2)   გამონაკლის შემთხვევაში – პაციენტების საზღვარგარეთ მკურნალობის დაფინანსება. რომელიც განხორციელდება იმ შემთხვევაში, თუ პაციენტისათვის აუცილებელი სამედიცინო მომსახურება ვერ ხერხდება საქართველოს სამკურნალო პროფილაქტიკურ დაწესებულებებში (დაფინანსების გადაწყვეტილებას იღებს მერის მიერ შექმნილი ჯანმრთელობის დაცვისა და სოციალური სერვისების განყოფილების სამუშაო ჯგუფი/კომისია ).
მომსახურების სარგებლობის უფლება ენიჭებათ , ოზურგეთის მუნიციპალიტეტის ტერიტორიაზე ბოლო ორი წლის განმავლობაში უწყვეტად რეგისტრირებულ  0-დან 18 წლამდე ასაკის ბავშვებს სადაც მისი ერთ-ერთი მშობელიც რეგისტრირებული უნდა იყოს ოზურგეთის მუნიციპალიტეტში.
 ბენეფიციარებს პროგრამის ფარგლებში დაუფინანსდებათ სამედიცინო მომსახურების ღირებულების (წარმოდგენილი ანგარიშ-ფაქტურის მიხედვით) 80%,  მაგრამ არაუმეტეს 5000 ლარისა.
</t>
  </si>
  <si>
    <t>2025  წელი</t>
  </si>
  <si>
    <t>2028  წელი</t>
  </si>
  <si>
    <t>2025-2028 წწ.</t>
  </si>
  <si>
    <t>2028 წელი</t>
  </si>
  <si>
    <t>2024 წელი (საბაზისო მაჩვენებელი)</t>
  </si>
  <si>
    <t>2025 წელი (მიზნობრივი მაჩვენებელი)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</si>
</sst>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_р_._-;\-* #,##0.0_р_._-;_-* &quot;-&quot;??_р_._-;_-@_-"/>
  </numFmts>
  <fonts count="26" x14ac:knownFonts="1">
    <font>
      <sz val="11"/>
      <color theme="1"/>
      <name val="Calibri"/>
      <family val="2"/>
      <charset val="1"/>
      <scheme val="minor"/>
    </font>
    <font>
      <b/>
      <sz val="11"/>
      <color theme="8" tint="-0.249977111117893"/>
      <name val="Calibri"/>
      <family val="2"/>
      <charset val="204"/>
      <scheme val="minor"/>
    </font>
    <font>
      <sz val="11"/>
      <color theme="1"/>
      <name val="Calibri"/>
      <family val="2"/>
      <charset val="1"/>
      <scheme val="minor"/>
    </font>
    <font>
      <sz val="11"/>
      <color theme="1"/>
      <name val="Calibri"/>
      <family val="2"/>
      <scheme val="minor"/>
    </font>
    <font>
      <sz val="11"/>
      <color theme="1"/>
      <name val="Sylfaen"/>
      <family val="1"/>
    </font>
    <font>
      <sz val="11"/>
      <color rgb="FF333333"/>
      <name val="Arial"/>
      <family val="2"/>
      <charset val="204"/>
    </font>
    <font>
      <sz val="10"/>
      <name val="Sylfaen"/>
      <family val="1"/>
    </font>
    <font>
      <sz val="11"/>
      <name val="Sylfaen"/>
      <family val="1"/>
    </font>
    <font>
      <sz val="9"/>
      <color theme="1"/>
      <name val="Sylfaen"/>
      <family val="1"/>
    </font>
    <font>
      <i/>
      <sz val="10"/>
      <color theme="1"/>
      <name val="Sylfaen"/>
      <family val="1"/>
    </font>
    <font>
      <sz val="10"/>
      <color theme="1"/>
      <name val="Sylfaen"/>
      <family val="1"/>
    </font>
    <font>
      <b/>
      <i/>
      <sz val="10"/>
      <color theme="1"/>
      <name val="Sylfaen"/>
      <family val="1"/>
    </font>
    <font>
      <b/>
      <sz val="11"/>
      <color theme="8" tint="-0.249977111117893"/>
      <name val="Sylfaen"/>
      <family val="1"/>
    </font>
    <font>
      <sz val="10"/>
      <color rgb="FF000000"/>
      <name val="Sylfaen"/>
      <family val="1"/>
    </font>
    <font>
      <b/>
      <sz val="11"/>
      <color theme="1"/>
      <name val="Sylfaen"/>
      <family val="1"/>
    </font>
    <font>
      <sz val="10"/>
      <color theme="8" tint="-0.249977111117893"/>
      <name val="Sylfaen"/>
      <family val="1"/>
    </font>
    <font>
      <b/>
      <sz val="10"/>
      <color theme="8" tint="-0.249977111117893"/>
      <name val="Sylfaen"/>
      <family val="1"/>
    </font>
    <font>
      <sz val="9"/>
      <color theme="8" tint="-0.249977111117893"/>
      <name val="Sylfaen"/>
      <family val="1"/>
    </font>
    <font>
      <sz val="11"/>
      <color rgb="FFFF0000"/>
      <name val="Sylfaen"/>
      <family val="1"/>
    </font>
    <font>
      <sz val="10"/>
      <color theme="1"/>
      <name val="Calibri"/>
      <family val="2"/>
      <charset val="1"/>
      <scheme val="minor"/>
    </font>
    <font>
      <b/>
      <sz val="9"/>
      <color theme="8" tint="-0.249977111117893"/>
      <name val="Sylfaen"/>
      <family val="1"/>
    </font>
    <font>
      <sz val="9"/>
      <color rgb="FF000000"/>
      <name val="Sylfaen"/>
      <family val="1"/>
    </font>
    <font>
      <sz val="8"/>
      <color theme="1"/>
      <name val="Sylfaen"/>
      <family val="1"/>
    </font>
    <font>
      <sz val="8"/>
      <name val="Sylfaen"/>
      <family val="1"/>
    </font>
    <font>
      <b/>
      <sz val="8"/>
      <color theme="1"/>
      <name val="Sylfaen"/>
      <family val="1"/>
    </font>
    <font>
      <b/>
      <sz val="9"/>
      <color theme="1"/>
      <name val="Sylfae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0" fontId="3" fillId="0" borderId="0"/>
    <xf numFmtId="164" fontId="2" fillId="0" borderId="0" applyFont="0" applyFill="0" applyBorder="0" applyAlignment="0" applyProtection="0"/>
  </cellStyleXfs>
  <cellXfs count="175">
    <xf numFmtId="0" fontId="0" fillId="0" borderId="0" xfId="0"/>
    <xf numFmtId="0" fontId="0" fillId="0" borderId="0" xfId="0" applyAlignment="1">
      <alignment horizontal="left"/>
    </xf>
    <xf numFmtId="0" fontId="5" fillId="0" borderId="0" xfId="0" applyFont="1"/>
    <xf numFmtId="0" fontId="6" fillId="0" borderId="2" xfId="0" applyFont="1" applyBorder="1" applyAlignment="1">
      <alignment horizontal="center" vertical="center" wrapText="1"/>
    </xf>
    <xf numFmtId="0" fontId="6" fillId="2" borderId="1" xfId="2" applyFont="1" applyFill="1" applyBorder="1" applyAlignment="1">
      <alignment horizontal="center" vertical="center" wrapText="1"/>
    </xf>
    <xf numFmtId="3" fontId="7" fillId="0" borderId="1" xfId="0" applyNumberFormat="1" applyFont="1" applyBorder="1" applyAlignment="1">
      <alignment horizontal="center" vertical="center"/>
    </xf>
    <xf numFmtId="0" fontId="6" fillId="2" borderId="2" xfId="2" applyFont="1" applyFill="1" applyBorder="1" applyAlignment="1">
      <alignment horizontal="left" vertical="center" wrapText="1" indent="1"/>
    </xf>
    <xf numFmtId="3" fontId="6" fillId="0" borderId="2" xfId="0" applyNumberFormat="1" applyFont="1" applyBorder="1" applyAlignment="1">
      <alignment horizontal="center" vertical="center"/>
    </xf>
    <xf numFmtId="0" fontId="6" fillId="2" borderId="12" xfId="2" applyFont="1" applyFill="1" applyBorder="1" applyAlignment="1">
      <alignment horizontal="left" vertical="center" wrapText="1" indent="1"/>
    </xf>
    <xf numFmtId="3" fontId="6" fillId="0" borderId="12" xfId="0" applyNumberFormat="1" applyFont="1" applyBorder="1" applyAlignment="1">
      <alignment horizontal="center" vertical="center"/>
    </xf>
    <xf numFmtId="3" fontId="6" fillId="0" borderId="13" xfId="0" applyNumberFormat="1" applyFont="1" applyBorder="1" applyAlignment="1">
      <alignment horizontal="center" vertical="center"/>
    </xf>
    <xf numFmtId="0" fontId="6" fillId="2" borderId="13" xfId="2" applyFont="1" applyFill="1" applyBorder="1" applyAlignment="1">
      <alignment horizontal="left" vertical="center" wrapText="1" indent="1"/>
    </xf>
    <xf numFmtId="3" fontId="6" fillId="0" borderId="1" xfId="0" applyNumberFormat="1" applyFont="1" applyBorder="1" applyAlignment="1">
      <alignment horizontal="center" vertical="center"/>
    </xf>
    <xf numFmtId="0" fontId="4" fillId="0" borderId="0" xfId="0" applyFont="1"/>
    <xf numFmtId="165" fontId="6" fillId="2" borderId="1" xfId="3" applyNumberFormat="1" applyFont="1" applyFill="1" applyBorder="1" applyAlignment="1">
      <alignment horizontal="center" vertical="center" wrapText="1"/>
    </xf>
    <xf numFmtId="165" fontId="6" fillId="2" borderId="1" xfId="3" applyNumberFormat="1" applyFont="1" applyFill="1" applyBorder="1" applyAlignment="1">
      <alignment vertical="center" wrapText="1"/>
    </xf>
    <xf numFmtId="165" fontId="6" fillId="2" borderId="2" xfId="3" applyNumberFormat="1" applyFont="1" applyFill="1" applyBorder="1" applyAlignment="1">
      <alignment horizontal="center" vertical="center" wrapText="1"/>
    </xf>
    <xf numFmtId="165" fontId="6" fillId="2" borderId="12" xfId="3" applyNumberFormat="1" applyFont="1" applyFill="1" applyBorder="1" applyAlignment="1">
      <alignment horizontal="center" vertical="center" wrapText="1"/>
    </xf>
    <xf numFmtId="165" fontId="6" fillId="2" borderId="13" xfId="3" applyNumberFormat="1" applyFont="1" applyFill="1" applyBorder="1" applyAlignment="1">
      <alignment horizontal="center" vertical="center" wrapText="1"/>
    </xf>
    <xf numFmtId="0" fontId="10" fillId="0" borderId="0" xfId="0" applyFont="1"/>
    <xf numFmtId="3" fontId="10" fillId="0" borderId="0" xfId="0" applyNumberFormat="1" applyFont="1"/>
    <xf numFmtId="0" fontId="4" fillId="0" borderId="0" xfId="0" applyFont="1" applyBorder="1"/>
    <xf numFmtId="0" fontId="12" fillId="0" borderId="1" xfId="0" applyFont="1" applyBorder="1" applyAlignment="1">
      <alignment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0" fillId="0" borderId="2" xfId="0" applyFont="1" applyBorder="1" applyAlignment="1">
      <alignment vertical="center" wrapText="1"/>
    </xf>
    <xf numFmtId="3" fontId="4" fillId="0" borderId="2" xfId="0" applyNumberFormat="1" applyFont="1" applyBorder="1" applyAlignment="1">
      <alignment horizontal="center" vertical="center"/>
    </xf>
    <xf numFmtId="3" fontId="4" fillId="0" borderId="2" xfId="0" applyNumberFormat="1" applyFont="1" applyBorder="1" applyAlignment="1">
      <alignment horizontal="center" vertical="center" wrapText="1"/>
    </xf>
    <xf numFmtId="0" fontId="13" fillId="0" borderId="12" xfId="0" applyFont="1" applyFill="1" applyBorder="1" applyAlignment="1">
      <alignment vertical="center" wrapText="1"/>
    </xf>
    <xf numFmtId="3" fontId="4" fillId="0" borderId="12" xfId="0" applyNumberFormat="1" applyFont="1" applyBorder="1" applyAlignment="1">
      <alignment horizontal="center" vertical="center"/>
    </xf>
    <xf numFmtId="3" fontId="4" fillId="0" borderId="12" xfId="0" applyNumberFormat="1" applyFont="1" applyBorder="1" applyAlignment="1">
      <alignment horizontal="center" vertical="center" wrapText="1"/>
    </xf>
    <xf numFmtId="0" fontId="13" fillId="0" borderId="13" xfId="0" applyFont="1" applyFill="1" applyBorder="1" applyAlignment="1">
      <alignment vertical="center" wrapText="1"/>
    </xf>
    <xf numFmtId="3" fontId="4" fillId="0" borderId="13" xfId="0" applyNumberFormat="1" applyFont="1" applyBorder="1" applyAlignment="1">
      <alignment horizontal="center" vertical="center"/>
    </xf>
    <xf numFmtId="3" fontId="4" fillId="0" borderId="13" xfId="0" applyNumberFormat="1" applyFont="1" applyBorder="1" applyAlignment="1">
      <alignment horizontal="center" vertical="center" wrapText="1"/>
    </xf>
    <xf numFmtId="3" fontId="4" fillId="0" borderId="1" xfId="0" applyNumberFormat="1" applyFont="1" applyBorder="1" applyAlignment="1">
      <alignment horizontal="center" vertical="center"/>
    </xf>
    <xf numFmtId="0" fontId="12" fillId="0" borderId="1" xfId="0" applyFont="1" applyBorder="1" applyAlignment="1">
      <alignment vertical="center" wrapText="1"/>
    </xf>
    <xf numFmtId="0" fontId="7" fillId="0" borderId="1" xfId="0" applyFont="1" applyBorder="1" applyAlignment="1">
      <alignment horizontal="center" vertical="center"/>
    </xf>
    <xf numFmtId="0" fontId="12" fillId="0" borderId="1" xfId="0" applyFont="1" applyFill="1" applyBorder="1" applyAlignment="1">
      <alignment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0" fontId="16" fillId="0" borderId="5" xfId="0" applyFont="1" applyBorder="1" applyAlignment="1">
      <alignment horizontal="center" vertical="center"/>
    </xf>
    <xf numFmtId="0" fontId="16" fillId="0" borderId="1" xfId="0" applyFont="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4" fillId="0" borderId="0" xfId="0" applyFont="1" applyFill="1"/>
    <xf numFmtId="3" fontId="4" fillId="0" borderId="1" xfId="0" applyNumberFormat="1" applyFont="1" applyBorder="1" applyAlignment="1">
      <alignment vertical="center" wrapText="1"/>
    </xf>
    <xf numFmtId="0" fontId="18" fillId="0" borderId="0" xfId="0" applyFont="1"/>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16" fillId="0" borderId="3" xfId="0" applyFont="1" applyBorder="1" applyAlignment="1">
      <alignment horizontal="center" vertical="center" wrapText="1"/>
    </xf>
    <xf numFmtId="0" fontId="16" fillId="0" borderId="2" xfId="0" applyFont="1" applyBorder="1" applyAlignment="1">
      <alignment horizontal="center" vertical="center" wrapText="1"/>
    </xf>
    <xf numFmtId="0" fontId="13" fillId="2" borderId="1" xfId="0" applyFont="1" applyFill="1" applyBorder="1" applyAlignment="1">
      <alignment vertical="center" wrapText="1"/>
    </xf>
    <xf numFmtId="9" fontId="6" fillId="2" borderId="1" xfId="0" applyNumberFormat="1" applyFont="1" applyFill="1" applyBorder="1" applyAlignment="1">
      <alignment horizontal="center" vertical="center" wrapText="1"/>
    </xf>
    <xf numFmtId="9" fontId="13" fillId="0" borderId="1" xfId="0" applyNumberFormat="1" applyFont="1" applyBorder="1" applyAlignment="1">
      <alignment horizontal="center" vertical="center" wrapText="1"/>
    </xf>
    <xf numFmtId="0" fontId="6" fillId="2" borderId="1" xfId="2" applyFont="1" applyFill="1" applyBorder="1" applyAlignment="1">
      <alignment horizontal="left" vertical="center" wrapText="1" indent="1"/>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 xfId="0" applyFont="1" applyBorder="1" applyAlignment="1">
      <alignment horizontal="center" vertical="center" wrapText="1"/>
    </xf>
    <xf numFmtId="9" fontId="21"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 fillId="0" borderId="1" xfId="0" applyFont="1" applyBorder="1" applyAlignment="1">
      <alignment horizontal="center" vertical="center" wrapText="1"/>
    </xf>
    <xf numFmtId="0" fontId="9" fillId="0" borderId="0" xfId="1" applyFont="1" applyAlignment="1">
      <alignment vertical="center"/>
    </xf>
    <xf numFmtId="0" fontId="9" fillId="0" borderId="7" xfId="1" applyFont="1" applyBorder="1" applyAlignment="1">
      <alignment horizontal="left" vertical="center"/>
    </xf>
    <xf numFmtId="0" fontId="9" fillId="0" borderId="7" xfId="1" applyFont="1" applyBorder="1" applyAlignment="1">
      <alignment horizontal="center" vertical="center" wrapText="1"/>
    </xf>
    <xf numFmtId="0" fontId="10" fillId="0" borderId="1" xfId="1"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4" fillId="2" borderId="3" xfId="0" applyFont="1" applyFill="1" applyBorder="1" applyAlignment="1">
      <alignment horizontal="justify" vertical="center" wrapText="1"/>
    </xf>
    <xf numFmtId="0" fontId="4" fillId="2" borderId="4" xfId="0" applyFont="1" applyFill="1" applyBorder="1" applyAlignment="1">
      <alignment horizontal="justify" vertical="center" wrapText="1"/>
    </xf>
    <xf numFmtId="0" fontId="4" fillId="2" borderId="5" xfId="0" applyFont="1" applyFill="1" applyBorder="1" applyAlignment="1">
      <alignment horizontal="justify" vertical="center" wrapText="1"/>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4" fillId="0" borderId="5" xfId="0" applyFont="1" applyFill="1" applyBorder="1" applyAlignment="1">
      <alignment vertical="center" wrapText="1"/>
    </xf>
    <xf numFmtId="0" fontId="11" fillId="0" borderId="0" xfId="0" applyFont="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12" fillId="0" borderId="1" xfId="0" applyFont="1" applyBorder="1" applyAlignment="1">
      <alignment vertical="center"/>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3" xfId="0" applyFont="1" applyBorder="1" applyAlignment="1">
      <alignment vertical="center"/>
    </xf>
    <xf numFmtId="0" fontId="12" fillId="0" borderId="4" xfId="0" applyFont="1" applyBorder="1" applyAlignment="1">
      <alignment vertical="center"/>
    </xf>
    <xf numFmtId="0" fontId="12" fillId="0" borderId="5" xfId="0" applyFont="1" applyBorder="1" applyAlignment="1">
      <alignment vertical="center"/>
    </xf>
    <xf numFmtId="0" fontId="12" fillId="0" borderId="2" xfId="0" applyFont="1" applyBorder="1" applyAlignment="1">
      <alignment horizontal="center" vertical="center"/>
    </xf>
    <xf numFmtId="0" fontId="12" fillId="0" borderId="13" xfId="0" applyFont="1" applyBorder="1" applyAlignment="1">
      <alignment horizontal="center" vertical="center"/>
    </xf>
    <xf numFmtId="0" fontId="4" fillId="0" borderId="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7" fillId="0" borderId="1" xfId="0" applyFont="1" applyBorder="1" applyAlignment="1">
      <alignment horizontal="left" vertical="center"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3" fontId="10" fillId="2" borderId="3"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8" fillId="0" borderId="11" xfId="0" applyFont="1" applyBorder="1" applyAlignment="1">
      <alignment horizontal="justify" vertical="center" wrapText="1"/>
    </xf>
    <xf numFmtId="0" fontId="14" fillId="0" borderId="9" xfId="0" applyFont="1" applyBorder="1" applyAlignment="1">
      <alignment horizontal="justify" vertical="center" wrapText="1"/>
    </xf>
    <xf numFmtId="0" fontId="14" fillId="0" borderId="10" xfId="0" applyFont="1" applyBorder="1" applyAlignment="1">
      <alignment horizontal="justify" vertical="center" wrapText="1"/>
    </xf>
    <xf numFmtId="0" fontId="12" fillId="0" borderId="11" xfId="0" applyFont="1" applyBorder="1" applyAlignment="1">
      <alignment horizontal="left" vertical="center"/>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5" fillId="0" borderId="1" xfId="0" applyFont="1" applyBorder="1" applyAlignment="1">
      <alignment horizontal="left" vertical="center"/>
    </xf>
    <xf numFmtId="3" fontId="10" fillId="2" borderId="1" xfId="0" applyNumberFormat="1" applyFont="1" applyFill="1" applyBorder="1" applyAlignment="1">
      <alignment horizontal="center" vertical="center"/>
    </xf>
    <xf numFmtId="0" fontId="16" fillId="0" borderId="1" xfId="0" applyFont="1" applyBorder="1" applyAlignment="1">
      <alignment horizontal="left" vertical="center"/>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49"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4" fillId="0" borderId="1" xfId="0" applyFont="1" applyBorder="1" applyAlignment="1">
      <alignment horizontal="center" vertical="center" wrapText="1"/>
    </xf>
    <xf numFmtId="0" fontId="14" fillId="0" borderId="1" xfId="0" applyFont="1" applyBorder="1" applyAlignment="1">
      <alignment horizontal="center" vertical="center"/>
    </xf>
    <xf numFmtId="0" fontId="8" fillId="0" borderId="6"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8" xfId="0" applyFont="1" applyBorder="1" applyAlignment="1">
      <alignment horizontal="justify" vertical="center" wrapText="1"/>
    </xf>
    <xf numFmtId="0" fontId="11" fillId="0" borderId="0" xfId="0" applyFont="1" applyAlignment="1">
      <alignment horizontal="center" vertical="center"/>
    </xf>
    <xf numFmtId="0" fontId="12" fillId="0" borderId="1"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14" fillId="0" borderId="4" xfId="0" applyFont="1" applyBorder="1" applyAlignment="1">
      <alignment horizontal="justify" vertical="center" wrapText="1"/>
    </xf>
    <xf numFmtId="0" fontId="14" fillId="0" borderId="5" xfId="0" applyFont="1" applyBorder="1" applyAlignment="1">
      <alignment horizontal="justify" vertical="center" wrapText="1"/>
    </xf>
    <xf numFmtId="0" fontId="20" fillId="0" borderId="1" xfId="0" applyFont="1" applyBorder="1" applyAlignment="1">
      <alignment horizontal="center" vertical="center"/>
    </xf>
    <xf numFmtId="0" fontId="8" fillId="0" borderId="1" xfId="0"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2" fillId="0" borderId="11" xfId="0" applyFont="1" applyBorder="1" applyAlignment="1">
      <alignment horizontal="justify" vertical="center" wrapText="1"/>
    </xf>
    <xf numFmtId="0" fontId="24" fillId="0" borderId="9" xfId="0" applyFont="1" applyBorder="1" applyAlignment="1">
      <alignment horizontal="justify" vertical="center" wrapText="1"/>
    </xf>
    <xf numFmtId="0" fontId="24" fillId="0" borderId="10" xfId="0" applyFont="1" applyBorder="1" applyAlignment="1">
      <alignment horizontal="justify"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8" fillId="0" borderId="3" xfId="0" applyFont="1" applyBorder="1" applyAlignment="1">
      <alignment horizontal="justify" vertical="center" wrapText="1"/>
    </xf>
    <xf numFmtId="0" fontId="25" fillId="0" borderId="4" xfId="0" applyFont="1" applyBorder="1" applyAlignment="1">
      <alignment horizontal="justify" vertical="center" wrapText="1"/>
    </xf>
    <xf numFmtId="0" fontId="25" fillId="0" borderId="5" xfId="0" applyFont="1" applyBorder="1" applyAlignment="1">
      <alignment horizontal="justify" vertical="center" wrapText="1"/>
    </xf>
    <xf numFmtId="0" fontId="4" fillId="0" borderId="3" xfId="0" applyFont="1" applyBorder="1" applyAlignment="1">
      <alignment horizontal="justify" vertical="center"/>
    </xf>
    <xf numFmtId="0" fontId="4" fillId="0" borderId="4" xfId="0" applyFont="1" applyBorder="1" applyAlignment="1">
      <alignment horizontal="justify" vertical="center"/>
    </xf>
    <xf numFmtId="0" fontId="4" fillId="0" borderId="5" xfId="0" applyFont="1" applyBorder="1" applyAlignment="1">
      <alignment horizontal="justify" vertical="center"/>
    </xf>
    <xf numFmtId="0" fontId="8" fillId="0" borderId="11" xfId="0" applyFont="1" applyBorder="1" applyAlignment="1">
      <alignment horizontal="justify" vertical="top" wrapText="1"/>
    </xf>
    <xf numFmtId="0" fontId="25" fillId="0" borderId="9" xfId="0" applyFont="1" applyBorder="1" applyAlignment="1">
      <alignment horizontal="justify" vertical="top" wrapText="1"/>
    </xf>
    <xf numFmtId="0" fontId="25" fillId="0" borderId="10" xfId="0" applyFont="1" applyBorder="1" applyAlignment="1">
      <alignment horizontal="justify" vertical="top" wrapText="1"/>
    </xf>
    <xf numFmtId="0" fontId="19" fillId="0" borderId="1" xfId="0" applyFont="1" applyBorder="1" applyAlignment="1">
      <alignment horizontal="center" vertical="center" wrapText="1"/>
    </xf>
  </cellXfs>
  <cellStyles count="4">
    <cellStyle name="Normal" xfId="0" builtinId="0"/>
    <cellStyle name="Normal 3 2" xfId="2"/>
    <cellStyle name="Обычный 2" xfId="1"/>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602-&#4321;&#4317;&#4330;&#4312;&#4304;&#4314;&#4323;&#4320;&#4312;%20&#4307;&#4304;&#4334;&#4315;&#4304;&#4320;&#4308;&#4305;&#4312;&#4321;%20&#4318;&#4320;&#4317;&#4306;&#4320;&#4304;&#4315;&#4304;%20&#4307;&#4304;%20&#4325;&#4309;&#4308;&#4318;&#4320;&#4317;&#4306;&#4320;&#4304;&#4315;&#4308;&#4305;&#4312;-9%20&#4307;&#4308;&#4313;&#4308;&#4315;&#4305;&#4308;&#4320;&#43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602"/>
      <sheetName val="ინდიკატორი 0602"/>
      <sheetName val="060201"/>
      <sheetName val="ინდიკატორი 060201"/>
      <sheetName val="060202"/>
      <sheetName val="ინდიკატორი 060202"/>
      <sheetName val="060203"/>
      <sheetName val="ინდიკატორი 060203"/>
      <sheetName val="060204"/>
      <sheetName val="ინდიკატორი 060204"/>
      <sheetName val="060205"/>
      <sheetName val="ინდიკატორიი 060205"/>
      <sheetName val="060206"/>
      <sheetName val="ინდიკატორი 060206"/>
      <sheetName val="060207"/>
      <sheetName val="ინდიკატორი 060207"/>
      <sheetName val="060208"/>
      <sheetName val="ინდიკატორი 060208"/>
      <sheetName val="060209"/>
      <sheetName val="ინდიკატორი 060209"/>
      <sheetName val="060210"/>
      <sheetName val="ინდიკატორი 0602010"/>
      <sheetName val="060211"/>
      <sheetName val="ინდიკატორი 0602011"/>
      <sheetName val="Sheet1"/>
      <sheetName val="060212"/>
      <sheetName val="ინდიკატორი 0602012"/>
      <sheetName val="060213"/>
      <sheetName val="ინდიკატორი 0602013"/>
    </sheetNames>
    <sheetDataSet>
      <sheetData sheetId="0">
        <row r="12">
          <cell r="C12">
            <v>16000</v>
          </cell>
          <cell r="D12">
            <v>20000</v>
          </cell>
          <cell r="E12">
            <v>22000</v>
          </cell>
          <cell r="F12">
            <v>22000</v>
          </cell>
        </row>
        <row r="13">
          <cell r="C13">
            <v>55000</v>
          </cell>
          <cell r="D13">
            <v>51000</v>
          </cell>
          <cell r="E13">
            <v>51000</v>
          </cell>
          <cell r="F13">
            <v>51000</v>
          </cell>
        </row>
        <row r="14">
          <cell r="C14">
            <v>20000</v>
          </cell>
          <cell r="D14">
            <v>20000</v>
          </cell>
          <cell r="E14">
            <v>20000</v>
          </cell>
          <cell r="F14">
            <v>20000</v>
          </cell>
        </row>
        <row r="15">
          <cell r="C15">
            <v>372000</v>
          </cell>
          <cell r="D15">
            <v>430000</v>
          </cell>
          <cell r="E15">
            <v>430000</v>
          </cell>
          <cell r="F15">
            <v>430000</v>
          </cell>
        </row>
        <row r="16">
          <cell r="C16">
            <v>12000</v>
          </cell>
          <cell r="D16">
            <v>50000</v>
          </cell>
          <cell r="E16">
            <v>45000</v>
          </cell>
          <cell r="F16">
            <v>55000</v>
          </cell>
        </row>
        <row r="17">
          <cell r="C17">
            <v>40000</v>
          </cell>
          <cell r="D17">
            <v>63000</v>
          </cell>
          <cell r="E17">
            <v>65000</v>
          </cell>
          <cell r="F17">
            <v>65000</v>
          </cell>
        </row>
        <row r="18">
          <cell r="C18">
            <v>70000</v>
          </cell>
          <cell r="D18">
            <v>75000</v>
          </cell>
          <cell r="E18">
            <v>75000</v>
          </cell>
          <cell r="F18">
            <v>80000</v>
          </cell>
        </row>
        <row r="19">
          <cell r="C19">
            <v>400000</v>
          </cell>
          <cell r="D19">
            <v>400000</v>
          </cell>
          <cell r="E19">
            <v>350000</v>
          </cell>
          <cell r="F19">
            <v>360000</v>
          </cell>
        </row>
        <row r="20">
          <cell r="C20">
            <v>275000</v>
          </cell>
          <cell r="D20">
            <v>275000</v>
          </cell>
          <cell r="E20">
            <v>260000</v>
          </cell>
          <cell r="F20">
            <v>265000</v>
          </cell>
        </row>
        <row r="21">
          <cell r="C21">
            <v>32000</v>
          </cell>
          <cell r="D21">
            <v>30000</v>
          </cell>
          <cell r="E21">
            <v>30000</v>
          </cell>
          <cell r="F21">
            <v>30000</v>
          </cell>
        </row>
        <row r="22">
          <cell r="C22">
            <v>40000</v>
          </cell>
          <cell r="D22">
            <v>40000</v>
          </cell>
          <cell r="E22">
            <v>40000</v>
          </cell>
          <cell r="F22">
            <v>40000</v>
          </cell>
        </row>
        <row r="23">
          <cell r="C23">
            <v>140000</v>
          </cell>
          <cell r="D23">
            <v>140000</v>
          </cell>
          <cell r="E23">
            <v>150000</v>
          </cell>
          <cell r="F23">
            <v>100000</v>
          </cell>
        </row>
        <row r="24">
          <cell r="C24">
            <v>20000</v>
          </cell>
          <cell r="D24">
            <v>20000</v>
          </cell>
          <cell r="E24">
            <v>20000</v>
          </cell>
          <cell r="F24">
            <v>20000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workbookViewId="0">
      <selection activeCell="C19" sqref="C19"/>
    </sheetView>
  </sheetViews>
  <sheetFormatPr defaultRowHeight="15.75" x14ac:dyDescent="0.3"/>
  <cols>
    <col min="1" max="1" width="17" style="19" customWidth="1"/>
    <col min="2" max="2" width="53.5703125" style="19" customWidth="1"/>
    <col min="3" max="6" width="13.42578125" style="19" customWidth="1"/>
  </cols>
  <sheetData>
    <row r="1" spans="1:6" ht="36.75" customHeight="1" x14ac:dyDescent="0.25">
      <c r="A1" s="68" t="s">
        <v>71</v>
      </c>
      <c r="B1" s="68"/>
      <c r="C1" s="68"/>
      <c r="D1" s="68"/>
      <c r="E1" s="68"/>
      <c r="F1" s="68"/>
    </row>
    <row r="2" spans="1:6" ht="42" customHeight="1" x14ac:dyDescent="0.25">
      <c r="A2" s="69" t="s">
        <v>72</v>
      </c>
      <c r="B2" s="69"/>
      <c r="C2" s="70" t="s">
        <v>75</v>
      </c>
      <c r="D2" s="70"/>
      <c r="E2" s="70"/>
      <c r="F2" s="70"/>
    </row>
    <row r="3" spans="1:6" ht="46.5" customHeight="1" x14ac:dyDescent="0.25">
      <c r="A3" s="4" t="s">
        <v>73</v>
      </c>
      <c r="B3" s="4" t="s">
        <v>1</v>
      </c>
      <c r="C3" s="4" t="s">
        <v>190</v>
      </c>
      <c r="D3" s="4" t="s">
        <v>136</v>
      </c>
      <c r="E3" s="4" t="s">
        <v>158</v>
      </c>
      <c r="F3" s="4" t="s">
        <v>191</v>
      </c>
    </row>
    <row r="4" spans="1:6" ht="31.5" customHeight="1" x14ac:dyDescent="0.25">
      <c r="A4" s="14" t="s">
        <v>76</v>
      </c>
      <c r="B4" s="15" t="s">
        <v>42</v>
      </c>
      <c r="C4" s="12">
        <f>SUM(C5:C10)</f>
        <v>1460000</v>
      </c>
      <c r="D4" s="12">
        <f t="shared" ref="D4:F4" si="0">SUM(D5:D10)</f>
        <v>1500000</v>
      </c>
      <c r="E4" s="12">
        <f t="shared" si="0"/>
        <v>1450000</v>
      </c>
      <c r="F4" s="12">
        <f t="shared" si="0"/>
        <v>1510000</v>
      </c>
    </row>
    <row r="5" spans="1:6" ht="31.5" customHeight="1" x14ac:dyDescent="0.25">
      <c r="A5" s="16" t="s">
        <v>77</v>
      </c>
      <c r="B5" s="59" t="s">
        <v>63</v>
      </c>
      <c r="C5" s="12">
        <f>'0601'!C12</f>
        <v>380000</v>
      </c>
      <c r="D5" s="12">
        <f>'0601'!D12</f>
        <v>420000</v>
      </c>
      <c r="E5" s="12">
        <f>'0601'!E12</f>
        <v>450000</v>
      </c>
      <c r="F5" s="12">
        <f>'0601'!F12</f>
        <v>500000</v>
      </c>
    </row>
    <row r="6" spans="1:6" ht="28.5" customHeight="1" x14ac:dyDescent="0.25">
      <c r="A6" s="17" t="s">
        <v>78</v>
      </c>
      <c r="B6" s="59" t="s">
        <v>83</v>
      </c>
      <c r="C6" s="12">
        <f>'0601'!C13</f>
        <v>350000</v>
      </c>
      <c r="D6" s="12">
        <f>'0601'!D13</f>
        <v>350000</v>
      </c>
      <c r="E6" s="12">
        <f>'0601'!E13</f>
        <v>280000</v>
      </c>
      <c r="F6" s="12">
        <f>'0601'!F13</f>
        <v>350000</v>
      </c>
    </row>
    <row r="7" spans="1:6" ht="28.5" customHeight="1" x14ac:dyDescent="0.25">
      <c r="A7" s="17" t="s">
        <v>79</v>
      </c>
      <c r="B7" s="59" t="s">
        <v>44</v>
      </c>
      <c r="C7" s="12">
        <f>'0601'!C14</f>
        <v>70000</v>
      </c>
      <c r="D7" s="12">
        <f>'0601'!D14</f>
        <v>70000</v>
      </c>
      <c r="E7" s="12">
        <f>'0601'!E14</f>
        <v>60000</v>
      </c>
      <c r="F7" s="12">
        <f>'0601'!F14</f>
        <v>60000</v>
      </c>
    </row>
    <row r="8" spans="1:6" ht="28.5" customHeight="1" x14ac:dyDescent="0.25">
      <c r="A8" s="17" t="s">
        <v>80</v>
      </c>
      <c r="B8" s="59" t="s">
        <v>155</v>
      </c>
      <c r="C8" s="12">
        <f>'0601'!C15</f>
        <v>360000</v>
      </c>
      <c r="D8" s="12">
        <f>'0601'!D15</f>
        <v>360000</v>
      </c>
      <c r="E8" s="12">
        <f>'0601'!E15</f>
        <v>360000</v>
      </c>
      <c r="F8" s="12">
        <f>'0601'!F15</f>
        <v>300000</v>
      </c>
    </row>
    <row r="9" spans="1:6" ht="28.5" customHeight="1" x14ac:dyDescent="0.25">
      <c r="A9" s="17" t="s">
        <v>81</v>
      </c>
      <c r="B9" s="59" t="s">
        <v>141</v>
      </c>
      <c r="C9" s="12">
        <f>'0601'!C16</f>
        <v>240000</v>
      </c>
      <c r="D9" s="12">
        <f>'0601'!D16</f>
        <v>240000</v>
      </c>
      <c r="E9" s="12">
        <f>'0601'!E16</f>
        <v>240000</v>
      </c>
      <c r="F9" s="12">
        <f>'0601'!F16</f>
        <v>240000</v>
      </c>
    </row>
    <row r="10" spans="1:6" ht="33" customHeight="1" x14ac:dyDescent="0.25">
      <c r="A10" s="17" t="s">
        <v>82</v>
      </c>
      <c r="B10" s="59" t="s">
        <v>48</v>
      </c>
      <c r="C10" s="12">
        <f>'0601'!C17</f>
        <v>60000</v>
      </c>
      <c r="D10" s="12">
        <f>'0601'!D17</f>
        <v>60000</v>
      </c>
      <c r="E10" s="12">
        <f>'0601'!E17</f>
        <v>60000</v>
      </c>
      <c r="F10" s="12">
        <f>'0601'!F17</f>
        <v>60000</v>
      </c>
    </row>
    <row r="11" spans="1:6" ht="26.25" customHeight="1" x14ac:dyDescent="0.25">
      <c r="A11" s="14" t="s">
        <v>84</v>
      </c>
      <c r="B11" s="15" t="s">
        <v>85</v>
      </c>
      <c r="C11" s="12">
        <f>SUM(C12:C24)</f>
        <v>1492000</v>
      </c>
      <c r="D11" s="12">
        <f t="shared" ref="D11:F11" si="1">SUM(D12:D24)</f>
        <v>1614000</v>
      </c>
      <c r="E11" s="12">
        <f t="shared" si="1"/>
        <v>1558000</v>
      </c>
      <c r="F11" s="12">
        <f t="shared" si="1"/>
        <v>1538000</v>
      </c>
    </row>
    <row r="12" spans="1:6" ht="30" customHeight="1" x14ac:dyDescent="0.25">
      <c r="A12" s="16" t="s">
        <v>86</v>
      </c>
      <c r="B12" s="6" t="s">
        <v>98</v>
      </c>
      <c r="C12" s="7">
        <f>'[1]0602'!$C$12</f>
        <v>16000</v>
      </c>
      <c r="D12" s="7">
        <f>'[1]0602'!$D$12</f>
        <v>20000</v>
      </c>
      <c r="E12" s="7">
        <f>'[1]0602'!$E$12</f>
        <v>22000</v>
      </c>
      <c r="F12" s="7">
        <f>'[1]0602'!$F$12</f>
        <v>22000</v>
      </c>
    </row>
    <row r="13" spans="1:6" ht="30" customHeight="1" x14ac:dyDescent="0.25">
      <c r="A13" s="17" t="s">
        <v>87</v>
      </c>
      <c r="B13" s="8" t="s">
        <v>99</v>
      </c>
      <c r="C13" s="9">
        <f>'[1]0602'!$C$13</f>
        <v>55000</v>
      </c>
      <c r="D13" s="9">
        <f>'[1]0602'!$D$13</f>
        <v>51000</v>
      </c>
      <c r="E13" s="9">
        <f>'[1]0602'!$E$13</f>
        <v>51000</v>
      </c>
      <c r="F13" s="9">
        <f>'[1]0602'!$F$13</f>
        <v>51000</v>
      </c>
    </row>
    <row r="14" spans="1:6" ht="30" customHeight="1" x14ac:dyDescent="0.25">
      <c r="A14" s="17" t="s">
        <v>88</v>
      </c>
      <c r="B14" s="8" t="s">
        <v>100</v>
      </c>
      <c r="C14" s="9">
        <f>'[1]0602'!$C$14</f>
        <v>20000</v>
      </c>
      <c r="D14" s="9">
        <f>'[1]0602'!$D$14</f>
        <v>20000</v>
      </c>
      <c r="E14" s="9">
        <f>'[1]0602'!$E$14</f>
        <v>20000</v>
      </c>
      <c r="F14" s="9">
        <f>'[1]0602'!$F$14</f>
        <v>20000</v>
      </c>
    </row>
    <row r="15" spans="1:6" ht="30" customHeight="1" x14ac:dyDescent="0.25">
      <c r="A15" s="17" t="s">
        <v>89</v>
      </c>
      <c r="B15" s="8" t="s">
        <v>102</v>
      </c>
      <c r="C15" s="9">
        <f>'[1]0602'!$C$15</f>
        <v>372000</v>
      </c>
      <c r="D15" s="9">
        <f>'[1]0602'!$D$15</f>
        <v>430000</v>
      </c>
      <c r="E15" s="9">
        <f>'[1]0602'!$E$15</f>
        <v>430000</v>
      </c>
      <c r="F15" s="9">
        <f>'[1]0602'!$F$15</f>
        <v>430000</v>
      </c>
    </row>
    <row r="16" spans="1:6" ht="30" customHeight="1" x14ac:dyDescent="0.25">
      <c r="A16" s="17" t="s">
        <v>90</v>
      </c>
      <c r="B16" s="8" t="s">
        <v>101</v>
      </c>
      <c r="C16" s="9">
        <f>'[1]0602'!$C$16</f>
        <v>12000</v>
      </c>
      <c r="D16" s="9">
        <f>'[1]0602'!$D$16</f>
        <v>50000</v>
      </c>
      <c r="E16" s="9">
        <f>'[1]0602'!$E$16</f>
        <v>45000</v>
      </c>
      <c r="F16" s="9">
        <f>'[1]0602'!$F$16</f>
        <v>55000</v>
      </c>
    </row>
    <row r="17" spans="1:6" ht="30" customHeight="1" x14ac:dyDescent="0.25">
      <c r="A17" s="17" t="s">
        <v>91</v>
      </c>
      <c r="B17" s="8" t="s">
        <v>122</v>
      </c>
      <c r="C17" s="9">
        <f>'[1]0602'!$C$17</f>
        <v>40000</v>
      </c>
      <c r="D17" s="9">
        <f>'[1]0602'!$D$17</f>
        <v>63000</v>
      </c>
      <c r="E17" s="9">
        <f>'[1]0602'!$E$17</f>
        <v>65000</v>
      </c>
      <c r="F17" s="9">
        <f>'[1]0602'!$F$17</f>
        <v>65000</v>
      </c>
    </row>
    <row r="18" spans="1:6" ht="30" customHeight="1" x14ac:dyDescent="0.25">
      <c r="A18" s="17" t="s">
        <v>92</v>
      </c>
      <c r="B18" s="8" t="s">
        <v>123</v>
      </c>
      <c r="C18" s="9">
        <f>'[1]0602'!$C$18</f>
        <v>70000</v>
      </c>
      <c r="D18" s="9">
        <f>'[1]0602'!$D$18</f>
        <v>75000</v>
      </c>
      <c r="E18" s="9">
        <f>'[1]0602'!$E$18</f>
        <v>75000</v>
      </c>
      <c r="F18" s="9">
        <f>'[1]0602'!$F$18</f>
        <v>80000</v>
      </c>
    </row>
    <row r="19" spans="1:6" ht="45.75" customHeight="1" x14ac:dyDescent="0.25">
      <c r="A19" s="17" t="s">
        <v>93</v>
      </c>
      <c r="B19" s="8" t="s">
        <v>103</v>
      </c>
      <c r="C19" s="9">
        <f>'[1]0602'!$C$19</f>
        <v>400000</v>
      </c>
      <c r="D19" s="9">
        <f>'[1]0602'!$D$19</f>
        <v>400000</v>
      </c>
      <c r="E19" s="9">
        <f>'[1]0602'!$E$19</f>
        <v>350000</v>
      </c>
      <c r="F19" s="9">
        <f>'[1]0602'!$F$19</f>
        <v>360000</v>
      </c>
    </row>
    <row r="20" spans="1:6" ht="30" customHeight="1" x14ac:dyDescent="0.25">
      <c r="A20" s="17" t="s">
        <v>94</v>
      </c>
      <c r="B20" s="8" t="s">
        <v>104</v>
      </c>
      <c r="C20" s="9">
        <f>'[1]0602'!$C$20</f>
        <v>275000</v>
      </c>
      <c r="D20" s="9">
        <f>'[1]0602'!$D$20</f>
        <v>275000</v>
      </c>
      <c r="E20" s="9">
        <f>'[1]0602'!$E$20</f>
        <v>260000</v>
      </c>
      <c r="F20" s="9">
        <f>'[1]0602'!$F$20</f>
        <v>265000</v>
      </c>
    </row>
    <row r="21" spans="1:6" ht="30" customHeight="1" x14ac:dyDescent="0.25">
      <c r="A21" s="17" t="s">
        <v>95</v>
      </c>
      <c r="B21" s="8" t="s">
        <v>129</v>
      </c>
      <c r="C21" s="9">
        <f>'[1]0602'!$C$21</f>
        <v>32000</v>
      </c>
      <c r="D21" s="9">
        <f>'[1]0602'!$D$21</f>
        <v>30000</v>
      </c>
      <c r="E21" s="9">
        <f>'[1]0602'!$E$21</f>
        <v>30000</v>
      </c>
      <c r="F21" s="9">
        <f>'[1]0602'!$F$21</f>
        <v>30000</v>
      </c>
    </row>
    <row r="22" spans="1:6" ht="54" customHeight="1" x14ac:dyDescent="0.25">
      <c r="A22" s="17" t="s">
        <v>96</v>
      </c>
      <c r="B22" s="8" t="s">
        <v>105</v>
      </c>
      <c r="C22" s="9">
        <f>'[1]0602'!$C$22</f>
        <v>40000</v>
      </c>
      <c r="D22" s="9">
        <f>'[1]0602'!$D$22</f>
        <v>40000</v>
      </c>
      <c r="E22" s="9">
        <f>'[1]0602'!$E$22</f>
        <v>40000</v>
      </c>
      <c r="F22" s="9">
        <f>'[1]0602'!$F$22</f>
        <v>40000</v>
      </c>
    </row>
    <row r="23" spans="1:6" ht="59.25" customHeight="1" x14ac:dyDescent="0.25">
      <c r="A23" s="17" t="s">
        <v>97</v>
      </c>
      <c r="B23" s="8" t="s">
        <v>169</v>
      </c>
      <c r="C23" s="9">
        <f>'[1]0602'!$C$23</f>
        <v>140000</v>
      </c>
      <c r="D23" s="9">
        <f>'[1]0602'!$D$23</f>
        <v>140000</v>
      </c>
      <c r="E23" s="9">
        <f>'[1]0602'!$E$23</f>
        <v>150000</v>
      </c>
      <c r="F23" s="9">
        <f>'[1]0602'!$F$23</f>
        <v>100000</v>
      </c>
    </row>
    <row r="24" spans="1:6" ht="30" customHeight="1" x14ac:dyDescent="0.25">
      <c r="A24" s="18" t="s">
        <v>127</v>
      </c>
      <c r="B24" s="11" t="s">
        <v>128</v>
      </c>
      <c r="C24" s="10">
        <f>'[1]0602'!$C$24</f>
        <v>20000</v>
      </c>
      <c r="D24" s="10">
        <f>'[1]0602'!$D$24</f>
        <v>20000</v>
      </c>
      <c r="E24" s="10">
        <f>'[1]0602'!$E$24</f>
        <v>20000</v>
      </c>
      <c r="F24" s="10">
        <f>'[1]0602'!$F$24</f>
        <v>20000</v>
      </c>
    </row>
    <row r="25" spans="1:6" ht="37.5" customHeight="1" x14ac:dyDescent="0.25">
      <c r="A25" s="71" t="s">
        <v>74</v>
      </c>
      <c r="B25" s="71"/>
      <c r="C25" s="12">
        <f>SUM(C11,C4)</f>
        <v>2952000</v>
      </c>
      <c r="D25" s="12">
        <f>SUM(D11,D4)</f>
        <v>3114000</v>
      </c>
      <c r="E25" s="12">
        <f>SUM(E11,E4)</f>
        <v>3008000</v>
      </c>
      <c r="F25" s="12">
        <f>SUM(F11,F4)</f>
        <v>3048000</v>
      </c>
    </row>
    <row r="28" spans="1:6" x14ac:dyDescent="0.3">
      <c r="C28" s="20"/>
      <c r="D28" s="20"/>
      <c r="E28" s="20"/>
      <c r="F28" s="20"/>
    </row>
  </sheetData>
  <mergeCells count="4">
    <mergeCell ref="A1:F1"/>
    <mergeCell ref="A2:B2"/>
    <mergeCell ref="C2:F2"/>
    <mergeCell ref="A25:B25"/>
  </mergeCells>
  <printOptions horizontalCentered="1"/>
  <pageMargins left="0.70866141732283472" right="0.70866141732283472" top="0.55118110236220474" bottom="0.55118110236220474"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26"/>
  <sheetViews>
    <sheetView topLeftCell="A13" workbookViewId="0">
      <selection activeCell="E6" sqref="E6:F6"/>
    </sheetView>
  </sheetViews>
  <sheetFormatPr defaultRowHeight="15" x14ac:dyDescent="0.25"/>
  <cols>
    <col min="1" max="1" width="38.28515625" style="13" customWidth="1"/>
    <col min="2" max="2" width="14.5703125" style="13" customWidth="1"/>
    <col min="3" max="3" width="19.85546875" style="13" customWidth="1"/>
    <col min="4" max="4" width="11.140625" style="13" customWidth="1"/>
    <col min="5" max="5" width="11.85546875" style="13" customWidth="1"/>
    <col min="6" max="6" width="12.28515625" style="13" customWidth="1"/>
  </cols>
  <sheetData>
    <row r="1" spans="1:6" x14ac:dyDescent="0.25">
      <c r="A1" s="21"/>
      <c r="B1" s="87"/>
      <c r="C1" s="87"/>
      <c r="D1" s="87"/>
      <c r="E1" s="87"/>
      <c r="F1" s="87"/>
    </row>
    <row r="2" spans="1:6" ht="31.15" customHeight="1" x14ac:dyDescent="0.25">
      <c r="A2" s="131" t="s">
        <v>15</v>
      </c>
      <c r="B2" s="131"/>
      <c r="C2" s="132" t="s">
        <v>42</v>
      </c>
      <c r="D2" s="132"/>
      <c r="E2" s="132"/>
      <c r="F2" s="132"/>
    </row>
    <row r="3" spans="1:6" ht="30.6" customHeight="1" x14ac:dyDescent="0.25">
      <c r="A3" s="93" t="s">
        <v>16</v>
      </c>
      <c r="B3" s="93"/>
      <c r="C3" s="93"/>
      <c r="D3" s="93"/>
      <c r="E3" s="133" t="s">
        <v>47</v>
      </c>
      <c r="F3" s="133"/>
    </row>
    <row r="4" spans="1:6" ht="32.450000000000003" customHeight="1" x14ac:dyDescent="0.25">
      <c r="A4" s="37" t="s">
        <v>17</v>
      </c>
      <c r="B4" s="88" t="s">
        <v>151</v>
      </c>
      <c r="C4" s="89"/>
      <c r="D4" s="89"/>
      <c r="E4" s="89"/>
      <c r="F4" s="90"/>
    </row>
    <row r="5" spans="1:6" ht="34.15" customHeight="1" x14ac:dyDescent="0.25">
      <c r="A5" s="22" t="s">
        <v>18</v>
      </c>
      <c r="B5" s="138" t="s">
        <v>137</v>
      </c>
      <c r="C5" s="138"/>
      <c r="D5" s="138"/>
      <c r="E5" s="138"/>
      <c r="F5" s="138"/>
    </row>
    <row r="6" spans="1:6" ht="34.15" customHeight="1" x14ac:dyDescent="0.25">
      <c r="A6" s="130" t="s">
        <v>21</v>
      </c>
      <c r="B6" s="130"/>
      <c r="C6" s="130"/>
      <c r="D6" s="130"/>
      <c r="E6" s="139" t="s">
        <v>0</v>
      </c>
      <c r="F6" s="139"/>
    </row>
    <row r="7" spans="1:6" ht="24" customHeight="1" x14ac:dyDescent="0.25">
      <c r="A7" s="127" t="s">
        <v>33</v>
      </c>
      <c r="B7" s="127"/>
      <c r="C7" s="127"/>
      <c r="D7" s="127"/>
      <c r="E7" s="128">
        <v>360000</v>
      </c>
      <c r="F7" s="128"/>
    </row>
    <row r="8" spans="1:6" ht="34.15" hidden="1" customHeight="1" x14ac:dyDescent="0.25">
      <c r="A8" s="107" t="s">
        <v>30</v>
      </c>
      <c r="B8" s="108"/>
      <c r="C8" s="108"/>
      <c r="D8" s="109"/>
      <c r="E8" s="110"/>
      <c r="F8" s="111"/>
    </row>
    <row r="9" spans="1:6" ht="34.15" hidden="1" customHeight="1" x14ac:dyDescent="0.25">
      <c r="A9" s="127" t="s">
        <v>27</v>
      </c>
      <c r="B9" s="127"/>
      <c r="C9" s="127"/>
      <c r="D9" s="127"/>
      <c r="E9" s="128"/>
      <c r="F9" s="128"/>
    </row>
    <row r="10" spans="1:6" ht="34.15" customHeight="1" x14ac:dyDescent="0.25">
      <c r="A10" s="129" t="s">
        <v>22</v>
      </c>
      <c r="B10" s="129"/>
      <c r="C10" s="129"/>
      <c r="D10" s="129"/>
      <c r="E10" s="128">
        <f>SUM(E7:F9)</f>
        <v>360000</v>
      </c>
      <c r="F10" s="128"/>
    </row>
    <row r="11" spans="1:6" ht="27.75" customHeight="1" x14ac:dyDescent="0.25">
      <c r="A11" s="78" t="s">
        <v>19</v>
      </c>
      <c r="B11" s="79"/>
      <c r="C11" s="79"/>
      <c r="D11" s="79"/>
      <c r="E11" s="79"/>
      <c r="F11" s="80"/>
    </row>
    <row r="12" spans="1:6" ht="44.25" customHeight="1" x14ac:dyDescent="0.25">
      <c r="A12" s="112" t="s">
        <v>165</v>
      </c>
      <c r="B12" s="113"/>
      <c r="C12" s="113"/>
      <c r="D12" s="113"/>
      <c r="E12" s="113"/>
      <c r="F12" s="114"/>
    </row>
    <row r="13" spans="1:6" ht="18.75" customHeight="1" x14ac:dyDescent="0.25">
      <c r="A13" s="78" t="s">
        <v>20</v>
      </c>
      <c r="B13" s="79"/>
      <c r="C13" s="79"/>
      <c r="D13" s="79"/>
      <c r="E13" s="79"/>
      <c r="F13" s="80"/>
    </row>
    <row r="14" spans="1:6" ht="409.5" customHeight="1" x14ac:dyDescent="0.25">
      <c r="A14" s="155" t="s">
        <v>188</v>
      </c>
      <c r="B14" s="156"/>
      <c r="C14" s="156"/>
      <c r="D14" s="156"/>
      <c r="E14" s="156"/>
      <c r="F14" s="157"/>
    </row>
    <row r="15" spans="1:6" ht="82.5" customHeight="1" x14ac:dyDescent="0.25">
      <c r="A15" s="118" t="s">
        <v>1</v>
      </c>
      <c r="B15" s="119"/>
      <c r="C15" s="120"/>
      <c r="D15" s="124" t="s">
        <v>29</v>
      </c>
      <c r="E15" s="125"/>
      <c r="F15" s="126"/>
    </row>
    <row r="16" spans="1:6" ht="52.5" customHeight="1" x14ac:dyDescent="0.25">
      <c r="A16" s="121"/>
      <c r="B16" s="122"/>
      <c r="C16" s="123"/>
      <c r="D16" s="38" t="s">
        <v>23</v>
      </c>
      <c r="E16" s="39" t="s">
        <v>41</v>
      </c>
      <c r="F16" s="39" t="s">
        <v>24</v>
      </c>
    </row>
    <row r="17" spans="1:6" ht="40.9" customHeight="1" x14ac:dyDescent="0.25">
      <c r="A17" s="158" t="s">
        <v>152</v>
      </c>
      <c r="B17" s="158"/>
      <c r="C17" s="158"/>
      <c r="D17" s="49">
        <v>100</v>
      </c>
      <c r="E17" s="49">
        <v>250</v>
      </c>
      <c r="F17" s="49">
        <v>210000</v>
      </c>
    </row>
    <row r="18" spans="1:6" ht="40.9" customHeight="1" x14ac:dyDescent="0.25">
      <c r="A18" s="159" t="s">
        <v>149</v>
      </c>
      <c r="B18" s="160"/>
      <c r="C18" s="161"/>
      <c r="D18" s="49">
        <v>20</v>
      </c>
      <c r="E18" s="49">
        <v>4000</v>
      </c>
      <c r="F18" s="49">
        <v>80000</v>
      </c>
    </row>
    <row r="19" spans="1:6" ht="40.9" customHeight="1" x14ac:dyDescent="0.25">
      <c r="A19" s="159" t="s">
        <v>153</v>
      </c>
      <c r="B19" s="160"/>
      <c r="C19" s="161"/>
      <c r="D19" s="49">
        <v>200</v>
      </c>
      <c r="E19" s="49">
        <v>250</v>
      </c>
      <c r="F19" s="49">
        <v>70000</v>
      </c>
    </row>
    <row r="20" spans="1:6" ht="36.75" customHeight="1" x14ac:dyDescent="0.25">
      <c r="A20" s="106" t="s">
        <v>111</v>
      </c>
      <c r="B20" s="106"/>
      <c r="C20" s="106"/>
      <c r="D20" s="40"/>
      <c r="E20" s="40"/>
      <c r="F20" s="40">
        <v>360000</v>
      </c>
    </row>
    <row r="21" spans="1:6" ht="32.450000000000003" customHeight="1" x14ac:dyDescent="0.25">
      <c r="A21" s="135" t="s">
        <v>25</v>
      </c>
      <c r="B21" s="136"/>
      <c r="C21" s="136"/>
      <c r="D21" s="136"/>
      <c r="E21" s="136"/>
      <c r="F21" s="137"/>
    </row>
    <row r="22" spans="1:6" ht="44.45" customHeight="1" x14ac:dyDescent="0.25">
      <c r="A22" s="130" t="s">
        <v>1</v>
      </c>
      <c r="B22" s="130"/>
      <c r="C22" s="42" t="s">
        <v>40</v>
      </c>
      <c r="D22" s="43" t="s">
        <v>37</v>
      </c>
      <c r="E22" s="43" t="s">
        <v>38</v>
      </c>
      <c r="F22" s="43" t="s">
        <v>39</v>
      </c>
    </row>
    <row r="23" spans="1:6" ht="42" customHeight="1" x14ac:dyDescent="0.25">
      <c r="A23" s="134" t="s">
        <v>164</v>
      </c>
      <c r="B23" s="134"/>
      <c r="C23" s="44" t="s">
        <v>35</v>
      </c>
      <c r="D23" s="45" t="s">
        <v>35</v>
      </c>
      <c r="E23" s="45" t="s">
        <v>35</v>
      </c>
      <c r="F23" s="45" t="s">
        <v>35</v>
      </c>
    </row>
    <row r="24" spans="1:6" ht="48" customHeight="1" x14ac:dyDescent="0.25">
      <c r="A24" s="118" t="s">
        <v>26</v>
      </c>
      <c r="B24" s="119"/>
      <c r="C24" s="119"/>
      <c r="D24" s="119"/>
      <c r="E24" s="119"/>
      <c r="F24" s="120"/>
    </row>
    <row r="25" spans="1:6" ht="60.75" customHeight="1" x14ac:dyDescent="0.25">
      <c r="A25" s="112" t="s">
        <v>166</v>
      </c>
      <c r="B25" s="113"/>
      <c r="C25" s="113"/>
      <c r="D25" s="113"/>
      <c r="E25" s="113"/>
      <c r="F25" s="114"/>
    </row>
    <row r="26" spans="1:6" ht="60" x14ac:dyDescent="0.25">
      <c r="A26" s="35" t="s">
        <v>118</v>
      </c>
      <c r="B26" s="72" t="s">
        <v>185</v>
      </c>
      <c r="C26" s="73"/>
      <c r="D26" s="74"/>
      <c r="E26" s="22" t="s">
        <v>115</v>
      </c>
      <c r="F26" s="36" t="s">
        <v>117</v>
      </c>
    </row>
  </sheetData>
  <mergeCells count="33">
    <mergeCell ref="A25:F25"/>
    <mergeCell ref="A13:F13"/>
    <mergeCell ref="A14:F14"/>
    <mergeCell ref="A15:C16"/>
    <mergeCell ref="D15:F15"/>
    <mergeCell ref="A17:C17"/>
    <mergeCell ref="A19:C19"/>
    <mergeCell ref="A20:C20"/>
    <mergeCell ref="A22:B22"/>
    <mergeCell ref="A23:B23"/>
    <mergeCell ref="A24:F24"/>
    <mergeCell ref="A18:C18"/>
    <mergeCell ref="E9:F9"/>
    <mergeCell ref="A10:D10"/>
    <mergeCell ref="E10:F10"/>
    <mergeCell ref="A11:F11"/>
    <mergeCell ref="A12:F12"/>
    <mergeCell ref="B26:D26"/>
    <mergeCell ref="A8:D8"/>
    <mergeCell ref="E8:F8"/>
    <mergeCell ref="B1:F1"/>
    <mergeCell ref="A2:B2"/>
    <mergeCell ref="C2:F2"/>
    <mergeCell ref="A3:D3"/>
    <mergeCell ref="E3:F3"/>
    <mergeCell ref="B4:F4"/>
    <mergeCell ref="B5:F5"/>
    <mergeCell ref="A6:D6"/>
    <mergeCell ref="E6:F6"/>
    <mergeCell ref="A7:D7"/>
    <mergeCell ref="E7:F7"/>
    <mergeCell ref="A21:F21"/>
    <mergeCell ref="A9:D9"/>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9"/>
  <sheetViews>
    <sheetView workbookViewId="0">
      <selection activeCell="H9" sqref="H9"/>
    </sheetView>
  </sheetViews>
  <sheetFormatPr defaultRowHeight="15" x14ac:dyDescent="0.25"/>
  <cols>
    <col min="1" max="1" width="26.140625" style="13" customWidth="1"/>
    <col min="2" max="2" width="12.7109375" style="13" customWidth="1"/>
    <col min="3" max="3" width="13" style="13" customWidth="1"/>
    <col min="4" max="4" width="13.140625" style="13" customWidth="1"/>
    <col min="5" max="5" width="11.140625" style="13" customWidth="1"/>
    <col min="6" max="6" width="10.140625" style="13" customWidth="1"/>
    <col min="7" max="7" width="10.85546875" style="13" customWidth="1"/>
    <col min="8" max="8" width="11.85546875" style="13" customWidth="1"/>
    <col min="9" max="9" width="16.140625" style="13" customWidth="1"/>
  </cols>
  <sheetData>
    <row r="1" spans="1:9" x14ac:dyDescent="0.25">
      <c r="C1" s="143"/>
      <c r="D1" s="143"/>
      <c r="E1" s="143"/>
      <c r="F1" s="143"/>
      <c r="G1" s="143"/>
    </row>
    <row r="2" spans="1:9" ht="45" customHeight="1" x14ac:dyDescent="0.25">
      <c r="A2" s="60" t="s">
        <v>106</v>
      </c>
      <c r="B2" s="150" t="s">
        <v>28</v>
      </c>
      <c r="C2" s="150"/>
      <c r="D2" s="150"/>
      <c r="E2" s="150"/>
      <c r="F2" s="150"/>
      <c r="G2" s="150"/>
      <c r="H2" s="150"/>
      <c r="I2" s="150"/>
    </row>
    <row r="3" spans="1:9" ht="71.45" customHeight="1" x14ac:dyDescent="0.25">
      <c r="A3" s="151" t="s">
        <v>154</v>
      </c>
      <c r="B3" s="61" t="s">
        <v>11</v>
      </c>
      <c r="C3" s="61" t="s">
        <v>194</v>
      </c>
      <c r="D3" s="61" t="s">
        <v>195</v>
      </c>
      <c r="E3" s="61" t="s">
        <v>12</v>
      </c>
      <c r="F3" s="61" t="s">
        <v>32</v>
      </c>
      <c r="G3" s="61" t="s">
        <v>52</v>
      </c>
      <c r="H3" s="61" t="s">
        <v>13</v>
      </c>
      <c r="I3" s="61" t="s">
        <v>14</v>
      </c>
    </row>
    <row r="4" spans="1:9" ht="90" customHeight="1" x14ac:dyDescent="0.25">
      <c r="A4" s="151"/>
      <c r="B4" s="66" t="s">
        <v>60</v>
      </c>
      <c r="C4" s="65" t="s">
        <v>179</v>
      </c>
      <c r="D4" s="65" t="s">
        <v>180</v>
      </c>
      <c r="E4" s="63" t="s">
        <v>23</v>
      </c>
      <c r="F4" s="64">
        <v>0.1</v>
      </c>
      <c r="G4" s="63" t="s">
        <v>138</v>
      </c>
      <c r="H4" s="63" t="s">
        <v>56</v>
      </c>
      <c r="I4" s="63" t="s">
        <v>145</v>
      </c>
    </row>
    <row r="9" spans="1:9" x14ac:dyDescent="0.25">
      <c r="D9" s="50"/>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24"/>
  <sheetViews>
    <sheetView topLeftCell="A13" workbookViewId="0">
      <selection activeCell="A11" sqref="A11:F11"/>
    </sheetView>
  </sheetViews>
  <sheetFormatPr defaultRowHeight="15" x14ac:dyDescent="0.25"/>
  <cols>
    <col min="1" max="1" width="38.28515625" style="13" customWidth="1"/>
    <col min="2" max="3" width="14.5703125" style="13" customWidth="1"/>
    <col min="4" max="4" width="7.140625" style="13" customWidth="1"/>
    <col min="5" max="5" width="14.5703125" style="13" customWidth="1"/>
    <col min="6" max="6" width="19.28515625" style="13" customWidth="1"/>
  </cols>
  <sheetData>
    <row r="1" spans="1:6" x14ac:dyDescent="0.25">
      <c r="A1" s="21"/>
      <c r="B1" s="87"/>
      <c r="C1" s="87"/>
      <c r="D1" s="87"/>
      <c r="E1" s="87"/>
      <c r="F1" s="87"/>
    </row>
    <row r="2" spans="1:6" ht="31.15" customHeight="1" x14ac:dyDescent="0.25">
      <c r="A2" s="131" t="s">
        <v>15</v>
      </c>
      <c r="B2" s="131"/>
      <c r="C2" s="132" t="s">
        <v>42</v>
      </c>
      <c r="D2" s="132"/>
      <c r="E2" s="132"/>
      <c r="F2" s="132"/>
    </row>
    <row r="3" spans="1:6" ht="30.6" customHeight="1" x14ac:dyDescent="0.25">
      <c r="A3" s="93" t="s">
        <v>16</v>
      </c>
      <c r="B3" s="93"/>
      <c r="C3" s="93"/>
      <c r="D3" s="93"/>
      <c r="E3" s="133" t="s">
        <v>49</v>
      </c>
      <c r="F3" s="133"/>
    </row>
    <row r="4" spans="1:6" ht="32.450000000000003" customHeight="1" x14ac:dyDescent="0.25">
      <c r="A4" s="37" t="s">
        <v>17</v>
      </c>
      <c r="B4" s="88" t="s">
        <v>62</v>
      </c>
      <c r="C4" s="89"/>
      <c r="D4" s="89"/>
      <c r="E4" s="89"/>
      <c r="F4" s="90"/>
    </row>
    <row r="5" spans="1:6" ht="34.15" customHeight="1" x14ac:dyDescent="0.25">
      <c r="A5" s="22" t="s">
        <v>18</v>
      </c>
      <c r="B5" s="138" t="s">
        <v>137</v>
      </c>
      <c r="C5" s="138"/>
      <c r="D5" s="138"/>
      <c r="E5" s="138"/>
      <c r="F5" s="138"/>
    </row>
    <row r="6" spans="1:6" ht="34.15" customHeight="1" x14ac:dyDescent="0.25">
      <c r="A6" s="130" t="s">
        <v>21</v>
      </c>
      <c r="B6" s="130"/>
      <c r="C6" s="130"/>
      <c r="D6" s="130"/>
      <c r="E6" s="139" t="s">
        <v>0</v>
      </c>
      <c r="F6" s="139"/>
    </row>
    <row r="7" spans="1:6" ht="34.15" customHeight="1" x14ac:dyDescent="0.25">
      <c r="A7" s="127" t="s">
        <v>33</v>
      </c>
      <c r="B7" s="127"/>
      <c r="C7" s="127"/>
      <c r="D7" s="127"/>
      <c r="E7" s="128">
        <v>240000</v>
      </c>
      <c r="F7" s="128"/>
    </row>
    <row r="8" spans="1:6" ht="34.15" hidden="1" customHeight="1" x14ac:dyDescent="0.25">
      <c r="A8" s="107" t="s">
        <v>30</v>
      </c>
      <c r="B8" s="108"/>
      <c r="C8" s="108"/>
      <c r="D8" s="109"/>
      <c r="E8" s="110"/>
      <c r="F8" s="111"/>
    </row>
    <row r="9" spans="1:6" ht="34.15" hidden="1" customHeight="1" x14ac:dyDescent="0.25">
      <c r="A9" s="127" t="s">
        <v>27</v>
      </c>
      <c r="B9" s="127"/>
      <c r="C9" s="127"/>
      <c r="D9" s="127"/>
      <c r="E9" s="128"/>
      <c r="F9" s="128"/>
    </row>
    <row r="10" spans="1:6" ht="34.15" customHeight="1" x14ac:dyDescent="0.25">
      <c r="A10" s="129" t="s">
        <v>22</v>
      </c>
      <c r="B10" s="129"/>
      <c r="C10" s="129"/>
      <c r="D10" s="129"/>
      <c r="E10" s="128">
        <v>240000</v>
      </c>
      <c r="F10" s="128"/>
    </row>
    <row r="11" spans="1:6" ht="36" customHeight="1" x14ac:dyDescent="0.25">
      <c r="A11" s="78" t="s">
        <v>19</v>
      </c>
      <c r="B11" s="79"/>
      <c r="C11" s="79"/>
      <c r="D11" s="79"/>
      <c r="E11" s="79"/>
      <c r="F11" s="80"/>
    </row>
    <row r="12" spans="1:6" ht="36" customHeight="1" x14ac:dyDescent="0.25">
      <c r="A12" s="112" t="s">
        <v>142</v>
      </c>
      <c r="B12" s="113"/>
      <c r="C12" s="113"/>
      <c r="D12" s="113"/>
      <c r="E12" s="113"/>
      <c r="F12" s="114"/>
    </row>
    <row r="13" spans="1:6" ht="41.45" customHeight="1" x14ac:dyDescent="0.25">
      <c r="A13" s="78" t="s">
        <v>20</v>
      </c>
      <c r="B13" s="79"/>
      <c r="C13" s="79"/>
      <c r="D13" s="79"/>
      <c r="E13" s="79"/>
      <c r="F13" s="80"/>
    </row>
    <row r="14" spans="1:6" ht="240" customHeight="1" x14ac:dyDescent="0.25">
      <c r="A14" s="165" t="s">
        <v>189</v>
      </c>
      <c r="B14" s="166"/>
      <c r="C14" s="166"/>
      <c r="D14" s="166"/>
      <c r="E14" s="166"/>
      <c r="F14" s="167"/>
    </row>
    <row r="15" spans="1:6" ht="27.6" customHeight="1" x14ac:dyDescent="0.25">
      <c r="A15" s="118" t="s">
        <v>1</v>
      </c>
      <c r="B15" s="119"/>
      <c r="C15" s="120"/>
      <c r="D15" s="124" t="s">
        <v>29</v>
      </c>
      <c r="E15" s="125"/>
      <c r="F15" s="126"/>
    </row>
    <row r="16" spans="1:6" ht="57" customHeight="1" x14ac:dyDescent="0.25">
      <c r="A16" s="121"/>
      <c r="B16" s="122"/>
      <c r="C16" s="123"/>
      <c r="D16" s="38" t="s">
        <v>23</v>
      </c>
      <c r="E16" s="39" t="s">
        <v>41</v>
      </c>
      <c r="F16" s="39" t="s">
        <v>24</v>
      </c>
    </row>
    <row r="17" spans="1:6" ht="40.9" customHeight="1" x14ac:dyDescent="0.25">
      <c r="A17" s="162" t="s">
        <v>143</v>
      </c>
      <c r="B17" s="163"/>
      <c r="C17" s="164"/>
      <c r="D17" s="40">
        <v>600</v>
      </c>
      <c r="E17" s="40">
        <v>400</v>
      </c>
      <c r="F17" s="40">
        <v>240000</v>
      </c>
    </row>
    <row r="18" spans="1:6" ht="40.9" customHeight="1" x14ac:dyDescent="0.25">
      <c r="A18" s="106" t="s">
        <v>111</v>
      </c>
      <c r="B18" s="106"/>
      <c r="C18" s="106"/>
      <c r="D18" s="40"/>
      <c r="E18" s="40"/>
      <c r="F18" s="40">
        <f>SUM(F5:F17)</f>
        <v>240000</v>
      </c>
    </row>
    <row r="19" spans="1:6" ht="32.450000000000003" customHeight="1" x14ac:dyDescent="0.25">
      <c r="A19" s="135" t="s">
        <v>25</v>
      </c>
      <c r="B19" s="136"/>
      <c r="C19" s="136"/>
      <c r="D19" s="136"/>
      <c r="E19" s="136"/>
      <c r="F19" s="137"/>
    </row>
    <row r="20" spans="1:6" ht="44.45" customHeight="1" x14ac:dyDescent="0.25">
      <c r="A20" s="130" t="s">
        <v>1</v>
      </c>
      <c r="B20" s="130"/>
      <c r="C20" s="42" t="s">
        <v>40</v>
      </c>
      <c r="D20" s="43" t="s">
        <v>37</v>
      </c>
      <c r="E20" s="43" t="s">
        <v>38</v>
      </c>
      <c r="F20" s="43" t="s">
        <v>39</v>
      </c>
    </row>
    <row r="21" spans="1:6" ht="41.25" customHeight="1" x14ac:dyDescent="0.25">
      <c r="A21" s="134" t="s">
        <v>62</v>
      </c>
      <c r="B21" s="134"/>
      <c r="C21" s="44" t="s">
        <v>35</v>
      </c>
      <c r="D21" s="45" t="s">
        <v>35</v>
      </c>
      <c r="E21" s="45" t="s">
        <v>35</v>
      </c>
      <c r="F21" s="45" t="s">
        <v>35</v>
      </c>
    </row>
    <row r="22" spans="1:6" ht="48" customHeight="1" x14ac:dyDescent="0.25">
      <c r="A22" s="118" t="s">
        <v>26</v>
      </c>
      <c r="B22" s="119"/>
      <c r="C22" s="119"/>
      <c r="D22" s="119"/>
      <c r="E22" s="119"/>
      <c r="F22" s="120"/>
    </row>
    <row r="23" spans="1:6" ht="56.25" customHeight="1" x14ac:dyDescent="0.25">
      <c r="A23" s="112" t="s">
        <v>120</v>
      </c>
      <c r="B23" s="113"/>
      <c r="C23" s="113"/>
      <c r="D23" s="113"/>
      <c r="E23" s="113"/>
      <c r="F23" s="114"/>
    </row>
    <row r="24" spans="1:6" ht="84.75" customHeight="1" x14ac:dyDescent="0.25">
      <c r="A24" s="35" t="s">
        <v>118</v>
      </c>
      <c r="B24" s="72" t="s">
        <v>185</v>
      </c>
      <c r="C24" s="73"/>
      <c r="D24" s="74"/>
      <c r="E24" s="22" t="s">
        <v>115</v>
      </c>
      <c r="F24" s="36" t="s">
        <v>117</v>
      </c>
    </row>
  </sheetData>
  <mergeCells count="31">
    <mergeCell ref="A21:B21"/>
    <mergeCell ref="A22:F22"/>
    <mergeCell ref="A23:F23"/>
    <mergeCell ref="A19:F19"/>
    <mergeCell ref="B4:F4"/>
    <mergeCell ref="B5:F5"/>
    <mergeCell ref="A6:D6"/>
    <mergeCell ref="E6:F6"/>
    <mergeCell ref="A7:D7"/>
    <mergeCell ref="E7:F7"/>
    <mergeCell ref="B1:F1"/>
    <mergeCell ref="A2:B2"/>
    <mergeCell ref="C2:F2"/>
    <mergeCell ref="A3:D3"/>
    <mergeCell ref="E3:F3"/>
    <mergeCell ref="B24:D24"/>
    <mergeCell ref="A17:C17"/>
    <mergeCell ref="A18:C18"/>
    <mergeCell ref="A8:D8"/>
    <mergeCell ref="E8:F8"/>
    <mergeCell ref="A12:F12"/>
    <mergeCell ref="A13:F13"/>
    <mergeCell ref="A14:F14"/>
    <mergeCell ref="A15:C16"/>
    <mergeCell ref="D15:F15"/>
    <mergeCell ref="A9:D9"/>
    <mergeCell ref="E9:F9"/>
    <mergeCell ref="A10:D10"/>
    <mergeCell ref="E10:F10"/>
    <mergeCell ref="A11:F11"/>
    <mergeCell ref="A20:B20"/>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D3" sqref="D3"/>
    </sheetView>
  </sheetViews>
  <sheetFormatPr defaultRowHeight="15" x14ac:dyDescent="0.25"/>
  <cols>
    <col min="1" max="1" width="28.7109375" style="13" customWidth="1"/>
    <col min="2" max="2" width="14.28515625" style="13" customWidth="1"/>
    <col min="3" max="4" width="15.28515625" style="13" customWidth="1"/>
    <col min="5" max="5" width="11.140625" style="13" customWidth="1"/>
    <col min="6" max="6" width="9" style="13" customWidth="1"/>
    <col min="7" max="7" width="15.28515625" style="13" customWidth="1"/>
    <col min="8" max="8" width="9.42578125" style="13" customWidth="1"/>
    <col min="9" max="9" width="11.85546875" style="13" customWidth="1"/>
  </cols>
  <sheetData>
    <row r="1" spans="1:9" x14ac:dyDescent="0.25">
      <c r="C1" s="143"/>
      <c r="D1" s="143"/>
      <c r="E1" s="143"/>
      <c r="F1" s="143"/>
      <c r="G1" s="143"/>
    </row>
    <row r="2" spans="1:9" ht="45" customHeight="1" x14ac:dyDescent="0.25">
      <c r="A2" s="23" t="s">
        <v>106</v>
      </c>
      <c r="B2" s="144" t="s">
        <v>28</v>
      </c>
      <c r="C2" s="144"/>
      <c r="D2" s="144"/>
      <c r="E2" s="144"/>
      <c r="F2" s="144"/>
      <c r="G2" s="144"/>
      <c r="H2" s="144"/>
      <c r="I2" s="144"/>
    </row>
    <row r="3" spans="1:9" ht="71.45" customHeight="1" x14ac:dyDescent="0.25">
      <c r="A3" s="138" t="s">
        <v>120</v>
      </c>
      <c r="B3" s="46" t="s">
        <v>11</v>
      </c>
      <c r="C3" s="46" t="s">
        <v>194</v>
      </c>
      <c r="D3" s="46" t="s">
        <v>195</v>
      </c>
      <c r="E3" s="46" t="s">
        <v>12</v>
      </c>
      <c r="F3" s="46" t="s">
        <v>32</v>
      </c>
      <c r="G3" s="46" t="s">
        <v>52</v>
      </c>
      <c r="H3" s="46" t="s">
        <v>13</v>
      </c>
      <c r="I3" s="46" t="s">
        <v>14</v>
      </c>
    </row>
    <row r="4" spans="1:9" ht="105.6" customHeight="1" x14ac:dyDescent="0.25">
      <c r="A4" s="138"/>
      <c r="B4" s="51" t="s">
        <v>59</v>
      </c>
      <c r="C4" s="51" t="s">
        <v>181</v>
      </c>
      <c r="D4" s="51" t="s">
        <v>182</v>
      </c>
      <c r="E4" s="51" t="s">
        <v>23</v>
      </c>
      <c r="F4" s="52">
        <v>0.1</v>
      </c>
      <c r="G4" s="51" t="s">
        <v>140</v>
      </c>
      <c r="H4" s="51" t="s">
        <v>54</v>
      </c>
      <c r="I4" s="51" t="s">
        <v>146</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24"/>
  <sheetViews>
    <sheetView topLeftCell="A13" workbookViewId="0">
      <selection activeCell="E18" sqref="E18"/>
    </sheetView>
  </sheetViews>
  <sheetFormatPr defaultRowHeight="15" x14ac:dyDescent="0.25"/>
  <cols>
    <col min="1" max="1" width="38.28515625" style="13" customWidth="1"/>
    <col min="2" max="5" width="14.5703125" style="13" customWidth="1"/>
    <col min="6" max="6" width="16.140625" style="13" customWidth="1"/>
  </cols>
  <sheetData>
    <row r="1" spans="1:6" x14ac:dyDescent="0.25">
      <c r="A1" s="21"/>
      <c r="B1" s="87"/>
      <c r="C1" s="87"/>
      <c r="D1" s="87"/>
      <c r="E1" s="87"/>
      <c r="F1" s="87"/>
    </row>
    <row r="2" spans="1:6" ht="31.15" customHeight="1" x14ac:dyDescent="0.25">
      <c r="A2" s="131" t="s">
        <v>15</v>
      </c>
      <c r="B2" s="131"/>
      <c r="C2" s="132" t="s">
        <v>160</v>
      </c>
      <c r="D2" s="132"/>
      <c r="E2" s="132"/>
      <c r="F2" s="132"/>
    </row>
    <row r="3" spans="1:6" ht="30.6" customHeight="1" x14ac:dyDescent="0.25">
      <c r="A3" s="93" t="s">
        <v>16</v>
      </c>
      <c r="B3" s="93"/>
      <c r="C3" s="93"/>
      <c r="D3" s="93"/>
      <c r="E3" s="133"/>
      <c r="F3" s="133"/>
    </row>
    <row r="4" spans="1:6" ht="32.450000000000003" customHeight="1" x14ac:dyDescent="0.25">
      <c r="A4" s="37" t="s">
        <v>17</v>
      </c>
      <c r="B4" s="88" t="s">
        <v>48</v>
      </c>
      <c r="C4" s="89"/>
      <c r="D4" s="89"/>
      <c r="E4" s="89"/>
      <c r="F4" s="90"/>
    </row>
    <row r="5" spans="1:6" ht="34.15" customHeight="1" x14ac:dyDescent="0.25">
      <c r="A5" s="22" t="s">
        <v>18</v>
      </c>
      <c r="B5" s="138" t="s">
        <v>137</v>
      </c>
      <c r="C5" s="138"/>
      <c r="D5" s="138"/>
      <c r="E5" s="138"/>
      <c r="F5" s="138"/>
    </row>
    <row r="6" spans="1:6" ht="34.15" customHeight="1" x14ac:dyDescent="0.25">
      <c r="A6" s="130" t="s">
        <v>21</v>
      </c>
      <c r="B6" s="130"/>
      <c r="C6" s="130"/>
      <c r="D6" s="130"/>
      <c r="E6" s="139" t="s">
        <v>0</v>
      </c>
      <c r="F6" s="139"/>
    </row>
    <row r="7" spans="1:6" ht="34.15" customHeight="1" x14ac:dyDescent="0.25">
      <c r="A7" s="127" t="s">
        <v>33</v>
      </c>
      <c r="B7" s="127"/>
      <c r="C7" s="127"/>
      <c r="D7" s="127"/>
      <c r="E7" s="128">
        <v>60000</v>
      </c>
      <c r="F7" s="128"/>
    </row>
    <row r="8" spans="1:6" ht="34.15" hidden="1" customHeight="1" x14ac:dyDescent="0.25">
      <c r="A8" s="107" t="s">
        <v>30</v>
      </c>
      <c r="B8" s="108"/>
      <c r="C8" s="108"/>
      <c r="D8" s="109"/>
      <c r="E8" s="110"/>
      <c r="F8" s="111"/>
    </row>
    <row r="9" spans="1:6" ht="34.15" hidden="1" customHeight="1" x14ac:dyDescent="0.25">
      <c r="A9" s="127" t="s">
        <v>27</v>
      </c>
      <c r="B9" s="127"/>
      <c r="C9" s="127"/>
      <c r="D9" s="127"/>
      <c r="E9" s="128"/>
      <c r="F9" s="128"/>
    </row>
    <row r="10" spans="1:6" ht="34.15" customHeight="1" x14ac:dyDescent="0.25">
      <c r="A10" s="129" t="s">
        <v>22</v>
      </c>
      <c r="B10" s="129"/>
      <c r="C10" s="129"/>
      <c r="D10" s="129"/>
      <c r="E10" s="128">
        <f>SUM(E7:F9)</f>
        <v>60000</v>
      </c>
      <c r="F10" s="128"/>
    </row>
    <row r="11" spans="1:6" ht="36" customHeight="1" x14ac:dyDescent="0.25">
      <c r="A11" s="78" t="s">
        <v>161</v>
      </c>
      <c r="B11" s="79"/>
      <c r="C11" s="79"/>
      <c r="D11" s="79"/>
      <c r="E11" s="79"/>
      <c r="F11" s="80"/>
    </row>
    <row r="12" spans="1:6" ht="15.75" customHeight="1" x14ac:dyDescent="0.25">
      <c r="A12" s="168"/>
      <c r="B12" s="169"/>
      <c r="C12" s="169"/>
      <c r="D12" s="169"/>
      <c r="E12" s="169"/>
      <c r="F12" s="170"/>
    </row>
    <row r="13" spans="1:6" ht="20.25" customHeight="1" x14ac:dyDescent="0.25">
      <c r="A13" s="78" t="s">
        <v>20</v>
      </c>
      <c r="B13" s="79"/>
      <c r="C13" s="79"/>
      <c r="D13" s="79"/>
      <c r="E13" s="79"/>
      <c r="F13" s="80"/>
    </row>
    <row r="14" spans="1:6" ht="324.75" customHeight="1" x14ac:dyDescent="0.25">
      <c r="A14" s="171" t="s">
        <v>171</v>
      </c>
      <c r="B14" s="172"/>
      <c r="C14" s="172"/>
      <c r="D14" s="172"/>
      <c r="E14" s="172"/>
      <c r="F14" s="173"/>
    </row>
    <row r="15" spans="1:6" ht="27.6" customHeight="1" x14ac:dyDescent="0.25">
      <c r="A15" s="118" t="s">
        <v>1</v>
      </c>
      <c r="B15" s="119"/>
      <c r="C15" s="120"/>
      <c r="D15" s="124" t="s">
        <v>29</v>
      </c>
      <c r="E15" s="125"/>
      <c r="F15" s="126"/>
    </row>
    <row r="16" spans="1:6" ht="57" customHeight="1" x14ac:dyDescent="0.25">
      <c r="A16" s="121"/>
      <c r="B16" s="122"/>
      <c r="C16" s="123"/>
      <c r="D16" s="38" t="s">
        <v>23</v>
      </c>
      <c r="E16" s="39" t="s">
        <v>41</v>
      </c>
      <c r="F16" s="39" t="s">
        <v>24</v>
      </c>
    </row>
    <row r="17" spans="1:6" ht="40.9" customHeight="1" x14ac:dyDescent="0.25">
      <c r="A17" s="103" t="s">
        <v>48</v>
      </c>
      <c r="B17" s="104"/>
      <c r="C17" s="105"/>
      <c r="D17" s="40">
        <v>240</v>
      </c>
      <c r="E17" s="40">
        <v>250</v>
      </c>
      <c r="F17" s="40">
        <f>D17*E17</f>
        <v>60000</v>
      </c>
    </row>
    <row r="18" spans="1:6" ht="40.9" customHeight="1" x14ac:dyDescent="0.25">
      <c r="A18" s="106" t="s">
        <v>111</v>
      </c>
      <c r="B18" s="106"/>
      <c r="C18" s="106"/>
      <c r="D18" s="40"/>
      <c r="E18" s="40"/>
      <c r="F18" s="40">
        <f>SUM(F6:F17)</f>
        <v>60000</v>
      </c>
    </row>
    <row r="19" spans="1:6" ht="32.450000000000003" customHeight="1" x14ac:dyDescent="0.25">
      <c r="A19" s="135" t="s">
        <v>25</v>
      </c>
      <c r="B19" s="136"/>
      <c r="C19" s="136"/>
      <c r="D19" s="136"/>
      <c r="E19" s="136"/>
      <c r="F19" s="137"/>
    </row>
    <row r="20" spans="1:6" ht="44.45" customHeight="1" x14ac:dyDescent="0.25">
      <c r="A20" s="130" t="s">
        <v>1</v>
      </c>
      <c r="B20" s="130"/>
      <c r="C20" s="42" t="s">
        <v>40</v>
      </c>
      <c r="D20" s="43" t="s">
        <v>37</v>
      </c>
      <c r="E20" s="43" t="s">
        <v>38</v>
      </c>
      <c r="F20" s="43" t="s">
        <v>39</v>
      </c>
    </row>
    <row r="21" spans="1:6" ht="49.15" customHeight="1" x14ac:dyDescent="0.25">
      <c r="A21" s="134" t="s">
        <v>48</v>
      </c>
      <c r="B21" s="134"/>
      <c r="C21" s="44" t="s">
        <v>35</v>
      </c>
      <c r="D21" s="45" t="s">
        <v>35</v>
      </c>
      <c r="E21" s="45" t="s">
        <v>35</v>
      </c>
      <c r="F21" s="45" t="s">
        <v>35</v>
      </c>
    </row>
    <row r="22" spans="1:6" ht="48" customHeight="1" x14ac:dyDescent="0.25">
      <c r="A22" s="118" t="s">
        <v>26</v>
      </c>
      <c r="B22" s="119"/>
      <c r="C22" s="119"/>
      <c r="D22" s="119"/>
      <c r="E22" s="119"/>
      <c r="F22" s="120"/>
    </row>
    <row r="23" spans="1:6" ht="38.25" customHeight="1" x14ac:dyDescent="0.25">
      <c r="A23" s="112" t="s">
        <v>70</v>
      </c>
      <c r="B23" s="113"/>
      <c r="C23" s="113"/>
      <c r="D23" s="113"/>
      <c r="E23" s="113"/>
      <c r="F23" s="114"/>
    </row>
    <row r="24" spans="1:6" ht="84.75" customHeight="1" x14ac:dyDescent="0.25">
      <c r="A24" s="35" t="s">
        <v>118</v>
      </c>
      <c r="B24" s="72" t="s">
        <v>185</v>
      </c>
      <c r="C24" s="73"/>
      <c r="D24" s="74"/>
      <c r="E24" s="22" t="s">
        <v>115</v>
      </c>
      <c r="F24" s="36" t="s">
        <v>116</v>
      </c>
    </row>
  </sheetData>
  <mergeCells count="31">
    <mergeCell ref="A20:B20"/>
    <mergeCell ref="A21:B21"/>
    <mergeCell ref="A22:F22"/>
    <mergeCell ref="A23:F23"/>
    <mergeCell ref="A19:F19"/>
    <mergeCell ref="A9:D9"/>
    <mergeCell ref="E9:F9"/>
    <mergeCell ref="A10:D10"/>
    <mergeCell ref="E10:F10"/>
    <mergeCell ref="A11:F11"/>
    <mergeCell ref="B1:F1"/>
    <mergeCell ref="A2:B2"/>
    <mergeCell ref="C2:F2"/>
    <mergeCell ref="A3:D3"/>
    <mergeCell ref="E3:F3"/>
    <mergeCell ref="B24:D24"/>
    <mergeCell ref="B4:F4"/>
    <mergeCell ref="B5:F5"/>
    <mergeCell ref="A6:D6"/>
    <mergeCell ref="E6:F6"/>
    <mergeCell ref="A7:D7"/>
    <mergeCell ref="E7:F7"/>
    <mergeCell ref="A17:C17"/>
    <mergeCell ref="A18:C18"/>
    <mergeCell ref="A8:D8"/>
    <mergeCell ref="E8:F8"/>
    <mergeCell ref="A12:F12"/>
    <mergeCell ref="A13:F13"/>
    <mergeCell ref="A14:F14"/>
    <mergeCell ref="A15:C16"/>
    <mergeCell ref="D15:F15"/>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workbookViewId="0">
      <selection activeCell="D2" sqref="D2"/>
    </sheetView>
  </sheetViews>
  <sheetFormatPr defaultRowHeight="15" x14ac:dyDescent="0.25"/>
  <cols>
    <col min="1" max="1" width="21" customWidth="1"/>
    <col min="2" max="2" width="15.42578125" style="13" customWidth="1"/>
    <col min="3" max="3" width="16.42578125" style="13" customWidth="1"/>
    <col min="4" max="4" width="15.42578125" style="13" customWidth="1"/>
    <col min="5" max="5" width="11" style="13" customWidth="1"/>
    <col min="6" max="6" width="9" style="13" customWidth="1"/>
    <col min="7" max="7" width="14.7109375" style="13" customWidth="1"/>
    <col min="8" max="8" width="9" style="13" customWidth="1"/>
    <col min="9" max="9" width="12.42578125" style="13" customWidth="1"/>
  </cols>
  <sheetData>
    <row r="1" spans="1:9" ht="30" x14ac:dyDescent="0.25">
      <c r="A1" s="67" t="s">
        <v>106</v>
      </c>
      <c r="B1" s="144" t="s">
        <v>28</v>
      </c>
      <c r="C1" s="144"/>
      <c r="D1" s="144"/>
      <c r="E1" s="144"/>
      <c r="F1" s="144"/>
      <c r="G1" s="144"/>
      <c r="H1" s="144"/>
      <c r="I1" s="144"/>
    </row>
    <row r="2" spans="1:9" ht="70.5" customHeight="1" x14ac:dyDescent="0.25">
      <c r="A2" s="174" t="s">
        <v>147</v>
      </c>
      <c r="B2" s="46" t="s">
        <v>11</v>
      </c>
      <c r="C2" s="46" t="s">
        <v>194</v>
      </c>
      <c r="D2" s="46" t="s">
        <v>195</v>
      </c>
      <c r="E2" s="46" t="s">
        <v>12</v>
      </c>
      <c r="F2" s="46" t="s">
        <v>32</v>
      </c>
      <c r="G2" s="46" t="s">
        <v>52</v>
      </c>
      <c r="H2" s="46" t="s">
        <v>13</v>
      </c>
      <c r="I2" s="46" t="s">
        <v>14</v>
      </c>
    </row>
    <row r="3" spans="1:9" ht="109.5" customHeight="1" x14ac:dyDescent="0.25">
      <c r="A3" s="174"/>
      <c r="B3" s="51" t="s">
        <v>59</v>
      </c>
      <c r="C3" s="51" t="s">
        <v>183</v>
      </c>
      <c r="D3" s="51" t="s">
        <v>184</v>
      </c>
      <c r="E3" s="51" t="s">
        <v>23</v>
      </c>
      <c r="F3" s="52">
        <v>0.1</v>
      </c>
      <c r="G3" s="51" t="s">
        <v>150</v>
      </c>
      <c r="H3" s="51" t="s">
        <v>54</v>
      </c>
      <c r="I3" s="51" t="s">
        <v>148</v>
      </c>
    </row>
  </sheetData>
  <mergeCells count="2">
    <mergeCell ref="B1:I1"/>
    <mergeCell ref="A2:A3"/>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opLeftCell="A7" zoomScaleNormal="100" workbookViewId="0">
      <selection activeCell="C15" sqref="C15"/>
    </sheetView>
  </sheetViews>
  <sheetFormatPr defaultRowHeight="15" x14ac:dyDescent="0.25"/>
  <cols>
    <col min="1" max="1" width="41.140625" style="13" customWidth="1"/>
    <col min="2" max="3" width="14.28515625" style="13" customWidth="1"/>
    <col min="4" max="4" width="13.85546875" style="13" customWidth="1"/>
    <col min="5" max="6" width="13.7109375" style="13" customWidth="1"/>
    <col min="7" max="7" width="13.7109375" customWidth="1"/>
    <col min="8" max="9" width="14.7109375" customWidth="1"/>
    <col min="10" max="10" width="16.7109375" customWidth="1"/>
    <col min="11" max="11" width="14.28515625" customWidth="1"/>
  </cols>
  <sheetData>
    <row r="1" spans="1:10" ht="25.5" customHeight="1" x14ac:dyDescent="0.25">
      <c r="A1" s="21"/>
      <c r="B1" s="87"/>
      <c r="C1" s="87"/>
      <c r="D1" s="87"/>
      <c r="E1" s="87"/>
      <c r="F1" s="87"/>
    </row>
    <row r="2" spans="1:10" ht="34.9" customHeight="1" x14ac:dyDescent="0.25">
      <c r="A2" s="94" t="s">
        <v>2</v>
      </c>
      <c r="B2" s="95"/>
      <c r="C2" s="89" t="s">
        <v>34</v>
      </c>
      <c r="D2" s="89"/>
      <c r="E2" s="89"/>
      <c r="F2" s="90"/>
    </row>
    <row r="3" spans="1:10" ht="30.6" customHeight="1" x14ac:dyDescent="0.25">
      <c r="A3" s="93" t="s">
        <v>3</v>
      </c>
      <c r="B3" s="93"/>
      <c r="C3" s="93"/>
      <c r="D3" s="93"/>
      <c r="E3" s="91" t="s">
        <v>36</v>
      </c>
      <c r="F3" s="92"/>
    </row>
    <row r="4" spans="1:10" ht="32.450000000000003" customHeight="1" x14ac:dyDescent="0.25">
      <c r="A4" s="22" t="s">
        <v>4</v>
      </c>
      <c r="B4" s="89" t="s">
        <v>42</v>
      </c>
      <c r="C4" s="89"/>
      <c r="D4" s="89"/>
      <c r="E4" s="89"/>
      <c r="F4" s="90"/>
    </row>
    <row r="5" spans="1:10" ht="34.9" customHeight="1" x14ac:dyDescent="0.25">
      <c r="A5" s="22" t="s">
        <v>5</v>
      </c>
      <c r="B5" s="88" t="s">
        <v>137</v>
      </c>
      <c r="C5" s="89"/>
      <c r="D5" s="89"/>
      <c r="E5" s="89"/>
      <c r="F5" s="90"/>
      <c r="J5" s="1"/>
    </row>
    <row r="6" spans="1:10" ht="36.6" customHeight="1" x14ac:dyDescent="0.25">
      <c r="A6" s="96" t="s">
        <v>6</v>
      </c>
      <c r="B6" s="97"/>
      <c r="C6" s="97"/>
      <c r="D6" s="98"/>
      <c r="E6" s="91" t="s">
        <v>192</v>
      </c>
      <c r="F6" s="92"/>
    </row>
    <row r="7" spans="1:10" ht="30.6" customHeight="1" x14ac:dyDescent="0.25">
      <c r="A7" s="78" t="s">
        <v>7</v>
      </c>
      <c r="B7" s="79"/>
      <c r="C7" s="79"/>
      <c r="D7" s="79"/>
      <c r="E7" s="79"/>
      <c r="F7" s="80"/>
    </row>
    <row r="8" spans="1:10" ht="41.25" customHeight="1" x14ac:dyDescent="0.25">
      <c r="A8" s="84" t="s">
        <v>61</v>
      </c>
      <c r="B8" s="85"/>
      <c r="C8" s="85"/>
      <c r="D8" s="85"/>
      <c r="E8" s="85"/>
      <c r="F8" s="86"/>
    </row>
    <row r="9" spans="1:10" ht="31.9" customHeight="1" x14ac:dyDescent="0.25">
      <c r="A9" s="78" t="s">
        <v>8</v>
      </c>
      <c r="B9" s="79"/>
      <c r="C9" s="79"/>
      <c r="D9" s="79"/>
      <c r="E9" s="79"/>
      <c r="F9" s="80"/>
    </row>
    <row r="10" spans="1:10" ht="59.25" customHeight="1" x14ac:dyDescent="0.25">
      <c r="A10" s="75" t="s">
        <v>126</v>
      </c>
      <c r="B10" s="76"/>
      <c r="C10" s="76"/>
      <c r="D10" s="76"/>
      <c r="E10" s="76"/>
      <c r="F10" s="77"/>
    </row>
    <row r="11" spans="1:10" ht="47.25" customHeight="1" x14ac:dyDescent="0.25">
      <c r="A11" s="22" t="s">
        <v>10</v>
      </c>
      <c r="B11" s="23" t="s">
        <v>9</v>
      </c>
      <c r="C11" s="24" t="s">
        <v>0</v>
      </c>
      <c r="D11" s="24" t="s">
        <v>136</v>
      </c>
      <c r="E11" s="24" t="s">
        <v>159</v>
      </c>
      <c r="F11" s="24" t="s">
        <v>193</v>
      </c>
    </row>
    <row r="12" spans="1:10" ht="47.25" customHeight="1" x14ac:dyDescent="0.25">
      <c r="A12" s="25" t="s">
        <v>63</v>
      </c>
      <c r="B12" s="26">
        <f>C12+D12+E12+F12</f>
        <v>1750000</v>
      </c>
      <c r="C12" s="27">
        <v>380000</v>
      </c>
      <c r="D12" s="27">
        <v>420000</v>
      </c>
      <c r="E12" s="27">
        <v>450000</v>
      </c>
      <c r="F12" s="27">
        <v>500000</v>
      </c>
    </row>
    <row r="13" spans="1:10" ht="37.9" customHeight="1" x14ac:dyDescent="0.25">
      <c r="A13" s="28" t="s">
        <v>109</v>
      </c>
      <c r="B13" s="29">
        <v>1270000</v>
      </c>
      <c r="C13" s="30">
        <v>350000</v>
      </c>
      <c r="D13" s="30">
        <v>350000</v>
      </c>
      <c r="E13" s="30">
        <v>280000</v>
      </c>
      <c r="F13" s="30">
        <v>350000</v>
      </c>
    </row>
    <row r="14" spans="1:10" ht="39" customHeight="1" x14ac:dyDescent="0.25">
      <c r="A14" s="28" t="s">
        <v>50</v>
      </c>
      <c r="B14" s="29">
        <f t="shared" ref="B14:B17" si="0">C14+D14+E14+F14</f>
        <v>260000</v>
      </c>
      <c r="C14" s="30">
        <v>70000</v>
      </c>
      <c r="D14" s="30">
        <v>70000</v>
      </c>
      <c r="E14" s="30">
        <v>60000</v>
      </c>
      <c r="F14" s="30">
        <v>60000</v>
      </c>
    </row>
    <row r="15" spans="1:10" ht="40.9" customHeight="1" x14ac:dyDescent="0.25">
      <c r="A15" s="28" t="s">
        <v>156</v>
      </c>
      <c r="B15" s="29">
        <f t="shared" si="0"/>
        <v>1380000</v>
      </c>
      <c r="C15" s="30">
        <v>360000</v>
      </c>
      <c r="D15" s="30">
        <v>360000</v>
      </c>
      <c r="E15" s="30">
        <v>360000</v>
      </c>
      <c r="F15" s="30">
        <v>300000</v>
      </c>
    </row>
    <row r="16" spans="1:10" ht="48.6" customHeight="1" x14ac:dyDescent="0.25">
      <c r="A16" s="28" t="s">
        <v>69</v>
      </c>
      <c r="B16" s="29">
        <f t="shared" si="0"/>
        <v>960000</v>
      </c>
      <c r="C16" s="30">
        <v>240000</v>
      </c>
      <c r="D16" s="30">
        <v>240000</v>
      </c>
      <c r="E16" s="30">
        <v>240000</v>
      </c>
      <c r="F16" s="30">
        <v>240000</v>
      </c>
    </row>
    <row r="17" spans="1:11" ht="48.6" customHeight="1" x14ac:dyDescent="0.25">
      <c r="A17" s="31" t="s">
        <v>51</v>
      </c>
      <c r="B17" s="32">
        <f t="shared" si="0"/>
        <v>240000</v>
      </c>
      <c r="C17" s="33">
        <v>60000</v>
      </c>
      <c r="D17" s="33">
        <v>60000</v>
      </c>
      <c r="E17" s="33">
        <v>60000</v>
      </c>
      <c r="F17" s="33">
        <v>60000</v>
      </c>
      <c r="K17" s="2"/>
    </row>
    <row r="18" spans="1:11" ht="27.75" customHeight="1" x14ac:dyDescent="0.25">
      <c r="A18" s="22" t="s">
        <v>31</v>
      </c>
      <c r="B18" s="34">
        <f>SUM(B12:B17)</f>
        <v>5860000</v>
      </c>
      <c r="C18" s="34">
        <f t="shared" ref="C18:F18" si="1">SUM(C12:C17)</f>
        <v>1460000</v>
      </c>
      <c r="D18" s="34">
        <f t="shared" si="1"/>
        <v>1500000</v>
      </c>
      <c r="E18" s="34">
        <f t="shared" si="1"/>
        <v>1450000</v>
      </c>
      <c r="F18" s="34">
        <f t="shared" si="1"/>
        <v>1510000</v>
      </c>
    </row>
    <row r="19" spans="1:11" ht="40.15" customHeight="1" x14ac:dyDescent="0.25">
      <c r="A19" s="78" t="s">
        <v>53</v>
      </c>
      <c r="B19" s="79"/>
      <c r="C19" s="79"/>
      <c r="D19" s="79"/>
      <c r="E19" s="79"/>
      <c r="F19" s="80"/>
    </row>
    <row r="20" spans="1:11" ht="48.75" customHeight="1" x14ac:dyDescent="0.25">
      <c r="A20" s="81" t="s">
        <v>112</v>
      </c>
      <c r="B20" s="82"/>
      <c r="C20" s="82"/>
      <c r="D20" s="82"/>
      <c r="E20" s="82"/>
      <c r="F20" s="83"/>
    </row>
    <row r="21" spans="1:11" ht="78.599999999999994" customHeight="1" x14ac:dyDescent="0.25">
      <c r="A21" s="35" t="s">
        <v>114</v>
      </c>
      <c r="B21" s="72" t="s">
        <v>185</v>
      </c>
      <c r="C21" s="73"/>
      <c r="D21" s="74"/>
      <c r="E21" s="22" t="s">
        <v>115</v>
      </c>
      <c r="F21" s="36" t="s">
        <v>116</v>
      </c>
    </row>
  </sheetData>
  <mergeCells count="16">
    <mergeCell ref="A7:F7"/>
    <mergeCell ref="A8:F8"/>
    <mergeCell ref="B1:F1"/>
    <mergeCell ref="B5:F5"/>
    <mergeCell ref="E6:F6"/>
    <mergeCell ref="A3:D3"/>
    <mergeCell ref="E3:F3"/>
    <mergeCell ref="B4:F4"/>
    <mergeCell ref="A2:B2"/>
    <mergeCell ref="C2:F2"/>
    <mergeCell ref="A6:D6"/>
    <mergeCell ref="B21:D21"/>
    <mergeCell ref="A10:F10"/>
    <mergeCell ref="A9:F9"/>
    <mergeCell ref="A19:F19"/>
    <mergeCell ref="A20:F20"/>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
  <sheetViews>
    <sheetView workbookViewId="0">
      <selection activeCell="G2" sqref="G2"/>
    </sheetView>
  </sheetViews>
  <sheetFormatPr defaultRowHeight="15" x14ac:dyDescent="0.25"/>
  <cols>
    <col min="1" max="1" width="23.85546875" style="13" customWidth="1"/>
    <col min="2" max="2" width="26.28515625" style="13" customWidth="1"/>
    <col min="3" max="4" width="15" style="13" customWidth="1"/>
    <col min="5" max="5" width="13.85546875" style="13" customWidth="1"/>
    <col min="6" max="6" width="13.7109375" style="13" customWidth="1"/>
    <col min="7" max="7" width="13.5703125" style="13" customWidth="1"/>
    <col min="8" max="8" width="13.7109375" style="13" customWidth="1"/>
    <col min="9" max="9" width="14.7109375" style="13" customWidth="1"/>
    <col min="10" max="10" width="16.7109375" style="13" customWidth="1"/>
    <col min="11" max="11" width="18" style="13" customWidth="1"/>
    <col min="12" max="12" width="16" style="13" customWidth="1"/>
  </cols>
  <sheetData>
    <row r="1" spans="1:12" ht="45" customHeight="1" x14ac:dyDescent="0.25">
      <c r="A1" s="99" t="s">
        <v>107</v>
      </c>
      <c r="B1" s="78" t="s">
        <v>108</v>
      </c>
      <c r="C1" s="79"/>
      <c r="D1" s="79"/>
      <c r="E1" s="79"/>
      <c r="F1" s="79"/>
      <c r="G1" s="79"/>
      <c r="H1" s="79"/>
      <c r="I1" s="79"/>
      <c r="J1" s="79"/>
      <c r="K1" s="79"/>
      <c r="L1" s="80"/>
    </row>
    <row r="2" spans="1:12" ht="52.9" customHeight="1" x14ac:dyDescent="0.25">
      <c r="A2" s="100"/>
      <c r="B2" s="46" t="s">
        <v>11</v>
      </c>
      <c r="C2" s="46" t="s">
        <v>194</v>
      </c>
      <c r="D2" s="46" t="s">
        <v>195</v>
      </c>
      <c r="E2" s="46" t="s">
        <v>136</v>
      </c>
      <c r="F2" s="46" t="s">
        <v>159</v>
      </c>
      <c r="G2" s="54" t="s">
        <v>191</v>
      </c>
      <c r="H2" s="55" t="s">
        <v>12</v>
      </c>
      <c r="I2" s="55" t="s">
        <v>32</v>
      </c>
      <c r="J2" s="55" t="s">
        <v>52</v>
      </c>
      <c r="K2" s="55" t="s">
        <v>13</v>
      </c>
      <c r="L2" s="46" t="s">
        <v>14</v>
      </c>
    </row>
    <row r="3" spans="1:12" ht="52.9" customHeight="1" x14ac:dyDescent="0.25">
      <c r="A3" s="101" t="s">
        <v>112</v>
      </c>
      <c r="B3" s="56" t="s">
        <v>113</v>
      </c>
      <c r="C3" s="53" t="s">
        <v>172</v>
      </c>
      <c r="D3" s="57" t="s">
        <v>173</v>
      </c>
      <c r="E3" s="57" t="s">
        <v>175</v>
      </c>
      <c r="F3" s="57" t="s">
        <v>174</v>
      </c>
      <c r="G3" s="57" t="s">
        <v>176</v>
      </c>
      <c r="H3" s="3" t="s">
        <v>23</v>
      </c>
      <c r="I3" s="58">
        <v>0.1</v>
      </c>
      <c r="J3" s="47" t="s">
        <v>138</v>
      </c>
      <c r="K3" s="47" t="s">
        <v>54</v>
      </c>
      <c r="L3" s="51" t="s">
        <v>187</v>
      </c>
    </row>
    <row r="4" spans="1:12" ht="49.5" customHeight="1" x14ac:dyDescent="0.25">
      <c r="A4" s="102"/>
      <c r="B4" s="56" t="s">
        <v>65</v>
      </c>
      <c r="C4" s="47">
        <v>6</v>
      </c>
      <c r="D4" s="47">
        <v>6</v>
      </c>
      <c r="E4" s="47">
        <v>6</v>
      </c>
      <c r="F4" s="47">
        <v>6</v>
      </c>
      <c r="G4" s="47">
        <v>6</v>
      </c>
      <c r="H4" s="47" t="s">
        <v>23</v>
      </c>
      <c r="I4" s="58">
        <v>0.1</v>
      </c>
      <c r="J4" s="47" t="s">
        <v>138</v>
      </c>
      <c r="K4" s="47" t="s">
        <v>54</v>
      </c>
      <c r="L4" s="51" t="s">
        <v>187</v>
      </c>
    </row>
  </sheetData>
  <mergeCells count="3">
    <mergeCell ref="A1:A2"/>
    <mergeCell ref="B1:L1"/>
    <mergeCell ref="A3:A4"/>
  </mergeCells>
  <pageMargins left="0.23622047244094488" right="0.23622047244094488" top="0.74803149606299213" bottom="0.74803149606299213" header="0.31496062992125984" footer="0.31496062992125984"/>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19" workbookViewId="0">
      <selection activeCell="J17" sqref="J17"/>
    </sheetView>
  </sheetViews>
  <sheetFormatPr defaultRowHeight="15" x14ac:dyDescent="0.25"/>
  <cols>
    <col min="1" max="1" width="38.28515625" style="13" customWidth="1"/>
    <col min="2" max="5" width="14.5703125" style="13" customWidth="1"/>
    <col min="6" max="6" width="41.28515625" style="13" customWidth="1"/>
  </cols>
  <sheetData>
    <row r="1" spans="1:6" x14ac:dyDescent="0.25">
      <c r="A1" s="21"/>
      <c r="B1" s="87"/>
      <c r="C1" s="87"/>
      <c r="D1" s="87"/>
      <c r="E1" s="87"/>
      <c r="F1" s="87"/>
    </row>
    <row r="2" spans="1:6" ht="31.15" customHeight="1" x14ac:dyDescent="0.25">
      <c r="A2" s="131" t="s">
        <v>15</v>
      </c>
      <c r="B2" s="131"/>
      <c r="C2" s="132" t="s">
        <v>42</v>
      </c>
      <c r="D2" s="132"/>
      <c r="E2" s="132"/>
      <c r="F2" s="132"/>
    </row>
    <row r="3" spans="1:6" ht="30.6" customHeight="1" x14ac:dyDescent="0.25">
      <c r="A3" s="93" t="s">
        <v>16</v>
      </c>
      <c r="B3" s="93"/>
      <c r="C3" s="93"/>
      <c r="D3" s="93"/>
      <c r="E3" s="133" t="s">
        <v>66</v>
      </c>
      <c r="F3" s="133"/>
    </row>
    <row r="4" spans="1:6" ht="32.450000000000003" customHeight="1" x14ac:dyDescent="0.25">
      <c r="A4" s="37" t="s">
        <v>17</v>
      </c>
      <c r="B4" s="88" t="s">
        <v>63</v>
      </c>
      <c r="C4" s="89"/>
      <c r="D4" s="89"/>
      <c r="E4" s="89"/>
      <c r="F4" s="90"/>
    </row>
    <row r="5" spans="1:6" ht="34.15" customHeight="1" x14ac:dyDescent="0.25">
      <c r="A5" s="22" t="s">
        <v>18</v>
      </c>
      <c r="B5" s="138" t="s">
        <v>63</v>
      </c>
      <c r="C5" s="138"/>
      <c r="D5" s="138"/>
      <c r="E5" s="138"/>
      <c r="F5" s="138"/>
    </row>
    <row r="6" spans="1:6" ht="34.15" customHeight="1" x14ac:dyDescent="0.25">
      <c r="A6" s="130" t="s">
        <v>21</v>
      </c>
      <c r="B6" s="130"/>
      <c r="C6" s="130"/>
      <c r="D6" s="130"/>
      <c r="E6" s="139" t="s">
        <v>0</v>
      </c>
      <c r="F6" s="139"/>
    </row>
    <row r="7" spans="1:6" ht="34.15" customHeight="1" x14ac:dyDescent="0.25">
      <c r="A7" s="127" t="s">
        <v>33</v>
      </c>
      <c r="B7" s="127"/>
      <c r="C7" s="127"/>
      <c r="D7" s="127"/>
      <c r="E7" s="128">
        <v>350000</v>
      </c>
      <c r="F7" s="128"/>
    </row>
    <row r="8" spans="1:6" ht="34.15" hidden="1" customHeight="1" x14ac:dyDescent="0.25">
      <c r="A8" s="107" t="s">
        <v>30</v>
      </c>
      <c r="B8" s="108"/>
      <c r="C8" s="108"/>
      <c r="D8" s="109"/>
      <c r="E8" s="110"/>
      <c r="F8" s="111"/>
    </row>
    <row r="9" spans="1:6" ht="34.15" hidden="1" customHeight="1" x14ac:dyDescent="0.25">
      <c r="A9" s="127" t="s">
        <v>27</v>
      </c>
      <c r="B9" s="127"/>
      <c r="C9" s="127"/>
      <c r="D9" s="127"/>
      <c r="E9" s="128"/>
      <c r="F9" s="128"/>
    </row>
    <row r="10" spans="1:6" ht="34.15" customHeight="1" x14ac:dyDescent="0.25">
      <c r="A10" s="129" t="s">
        <v>22</v>
      </c>
      <c r="B10" s="129"/>
      <c r="C10" s="129"/>
      <c r="D10" s="129"/>
      <c r="E10" s="128">
        <f>SUM(E7:F9)</f>
        <v>350000</v>
      </c>
      <c r="F10" s="128"/>
    </row>
    <row r="11" spans="1:6" ht="27.75" customHeight="1" x14ac:dyDescent="0.25">
      <c r="A11" s="78" t="s">
        <v>19</v>
      </c>
      <c r="B11" s="79"/>
      <c r="C11" s="79"/>
      <c r="D11" s="79"/>
      <c r="E11" s="79"/>
      <c r="F11" s="80"/>
    </row>
    <row r="12" spans="1:6" ht="36" customHeight="1" x14ac:dyDescent="0.25">
      <c r="A12" s="112" t="s">
        <v>67</v>
      </c>
      <c r="B12" s="113"/>
      <c r="C12" s="113"/>
      <c r="D12" s="113"/>
      <c r="E12" s="113"/>
      <c r="F12" s="114"/>
    </row>
    <row r="13" spans="1:6" ht="30" customHeight="1" x14ac:dyDescent="0.25">
      <c r="A13" s="78" t="s">
        <v>20</v>
      </c>
      <c r="B13" s="79"/>
      <c r="C13" s="79"/>
      <c r="D13" s="79"/>
      <c r="E13" s="79"/>
      <c r="F13" s="80"/>
    </row>
    <row r="14" spans="1:6" ht="189" customHeight="1" x14ac:dyDescent="0.25">
      <c r="A14" s="115" t="s">
        <v>125</v>
      </c>
      <c r="B14" s="116"/>
      <c r="C14" s="116"/>
      <c r="D14" s="116"/>
      <c r="E14" s="116"/>
      <c r="F14" s="117"/>
    </row>
    <row r="15" spans="1:6" ht="168.75" customHeight="1" x14ac:dyDescent="0.25">
      <c r="A15" s="140" t="s">
        <v>124</v>
      </c>
      <c r="B15" s="141"/>
      <c r="C15" s="141"/>
      <c r="D15" s="141"/>
      <c r="E15" s="141"/>
      <c r="F15" s="142"/>
    </row>
    <row r="16" spans="1:6" ht="27.6" customHeight="1" x14ac:dyDescent="0.25">
      <c r="A16" s="118" t="s">
        <v>1</v>
      </c>
      <c r="B16" s="119"/>
      <c r="C16" s="120"/>
      <c r="D16" s="124" t="s">
        <v>29</v>
      </c>
      <c r="E16" s="125"/>
      <c r="F16" s="126"/>
    </row>
    <row r="17" spans="1:6" ht="44.25" customHeight="1" x14ac:dyDescent="0.25">
      <c r="A17" s="121"/>
      <c r="B17" s="122"/>
      <c r="C17" s="123"/>
      <c r="D17" s="38" t="s">
        <v>23</v>
      </c>
      <c r="E17" s="39" t="s">
        <v>41</v>
      </c>
      <c r="F17" s="39" t="s">
        <v>24</v>
      </c>
    </row>
    <row r="18" spans="1:6" ht="36.75" customHeight="1" x14ac:dyDescent="0.25">
      <c r="A18" s="103" t="s">
        <v>63</v>
      </c>
      <c r="B18" s="104"/>
      <c r="C18" s="105"/>
      <c r="D18" s="5">
        <v>1</v>
      </c>
      <c r="E18" s="5">
        <f>F18/D18</f>
        <v>350000</v>
      </c>
      <c r="F18" s="5">
        <v>350000</v>
      </c>
    </row>
    <row r="19" spans="1:6" ht="30" customHeight="1" x14ac:dyDescent="0.25">
      <c r="A19" s="106" t="s">
        <v>111</v>
      </c>
      <c r="B19" s="106"/>
      <c r="C19" s="106"/>
      <c r="D19" s="41"/>
      <c r="E19" s="41"/>
      <c r="F19" s="5">
        <f>SUM(F5:F18)</f>
        <v>350000</v>
      </c>
    </row>
    <row r="20" spans="1:6" ht="32.450000000000003" customHeight="1" x14ac:dyDescent="0.25">
      <c r="A20" s="135" t="s">
        <v>25</v>
      </c>
      <c r="B20" s="136"/>
      <c r="C20" s="136"/>
      <c r="D20" s="136"/>
      <c r="E20" s="136"/>
      <c r="F20" s="137"/>
    </row>
    <row r="21" spans="1:6" ht="36.75" customHeight="1" x14ac:dyDescent="0.25">
      <c r="A21" s="130" t="s">
        <v>1</v>
      </c>
      <c r="B21" s="130"/>
      <c r="C21" s="42" t="s">
        <v>40</v>
      </c>
      <c r="D21" s="43" t="s">
        <v>37</v>
      </c>
      <c r="E21" s="43" t="s">
        <v>38</v>
      </c>
      <c r="F21" s="43" t="s">
        <v>39</v>
      </c>
    </row>
    <row r="22" spans="1:6" ht="36.75" customHeight="1" x14ac:dyDescent="0.25">
      <c r="A22" s="134" t="s">
        <v>64</v>
      </c>
      <c r="B22" s="134"/>
      <c r="C22" s="44" t="s">
        <v>35</v>
      </c>
      <c r="D22" s="45" t="s">
        <v>35</v>
      </c>
      <c r="E22" s="45" t="s">
        <v>35</v>
      </c>
      <c r="F22" s="45" t="s">
        <v>35</v>
      </c>
    </row>
    <row r="23" spans="1:6" ht="39.75" customHeight="1" x14ac:dyDescent="0.25">
      <c r="A23" s="118" t="s">
        <v>26</v>
      </c>
      <c r="B23" s="119"/>
      <c r="C23" s="119"/>
      <c r="D23" s="119"/>
      <c r="E23" s="119"/>
      <c r="F23" s="120"/>
    </row>
    <row r="24" spans="1:6" ht="77.25" customHeight="1" x14ac:dyDescent="0.25">
      <c r="A24" s="112" t="s">
        <v>110</v>
      </c>
      <c r="B24" s="113"/>
      <c r="C24" s="113"/>
      <c r="D24" s="113"/>
      <c r="E24" s="113"/>
      <c r="F24" s="114"/>
    </row>
    <row r="25" spans="1:6" ht="78" customHeight="1" x14ac:dyDescent="0.25">
      <c r="A25" s="35" t="s">
        <v>118</v>
      </c>
      <c r="B25" s="72" t="s">
        <v>185</v>
      </c>
      <c r="C25" s="73"/>
      <c r="D25" s="74"/>
      <c r="E25" s="22" t="s">
        <v>115</v>
      </c>
      <c r="F25" s="36" t="s">
        <v>117</v>
      </c>
    </row>
  </sheetData>
  <mergeCells count="32">
    <mergeCell ref="A22:B22"/>
    <mergeCell ref="A23:F23"/>
    <mergeCell ref="A24:F24"/>
    <mergeCell ref="A20:F20"/>
    <mergeCell ref="B4:F4"/>
    <mergeCell ref="B5:F5"/>
    <mergeCell ref="A6:D6"/>
    <mergeCell ref="E6:F6"/>
    <mergeCell ref="A7:D7"/>
    <mergeCell ref="E7:F7"/>
    <mergeCell ref="A15:F15"/>
    <mergeCell ref="B1:F1"/>
    <mergeCell ref="A2:B2"/>
    <mergeCell ref="C2:F2"/>
    <mergeCell ref="A3:D3"/>
    <mergeCell ref="E3:F3"/>
    <mergeCell ref="B25:D25"/>
    <mergeCell ref="A18:C18"/>
    <mergeCell ref="A19:C19"/>
    <mergeCell ref="A8:D8"/>
    <mergeCell ref="E8:F8"/>
    <mergeCell ref="A12:F12"/>
    <mergeCell ref="A13:F13"/>
    <mergeCell ref="A14:F14"/>
    <mergeCell ref="A16:C17"/>
    <mergeCell ref="D16:F16"/>
    <mergeCell ref="A9:D9"/>
    <mergeCell ref="E9:F9"/>
    <mergeCell ref="A10:D10"/>
    <mergeCell ref="E10:F10"/>
    <mergeCell ref="A11:F11"/>
    <mergeCell ref="A21:B21"/>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L4" sqref="L4"/>
    </sheetView>
  </sheetViews>
  <sheetFormatPr defaultRowHeight="15" x14ac:dyDescent="0.25"/>
  <cols>
    <col min="1" max="1" width="28.7109375" style="13" customWidth="1"/>
    <col min="2" max="2" width="19.85546875" style="13" customWidth="1"/>
    <col min="3" max="3" width="11.5703125" style="13" customWidth="1"/>
    <col min="4" max="4" width="12" style="13" customWidth="1"/>
    <col min="5" max="5" width="11" style="13" customWidth="1"/>
    <col min="6" max="6" width="10.42578125" style="13" customWidth="1"/>
    <col min="7" max="7" width="15.28515625" style="13" customWidth="1"/>
    <col min="8" max="8" width="12.5703125" style="13" customWidth="1"/>
    <col min="9" max="9" width="15.28515625" style="13" customWidth="1"/>
  </cols>
  <sheetData>
    <row r="1" spans="1:9" x14ac:dyDescent="0.25">
      <c r="C1" s="143"/>
      <c r="D1" s="143"/>
      <c r="E1" s="143"/>
      <c r="F1" s="143"/>
      <c r="G1" s="143"/>
    </row>
    <row r="2" spans="1:9" ht="45" customHeight="1" x14ac:dyDescent="0.25">
      <c r="A2" s="23"/>
      <c r="B2" s="144" t="s">
        <v>28</v>
      </c>
      <c r="C2" s="144"/>
      <c r="D2" s="144"/>
      <c r="E2" s="144"/>
      <c r="F2" s="144"/>
      <c r="G2" s="144"/>
      <c r="H2" s="144"/>
      <c r="I2" s="144"/>
    </row>
    <row r="3" spans="1:9" ht="71.45" customHeight="1" x14ac:dyDescent="0.25">
      <c r="A3" s="23" t="s">
        <v>106</v>
      </c>
      <c r="B3" s="46" t="s">
        <v>11</v>
      </c>
      <c r="C3" s="46" t="s">
        <v>194</v>
      </c>
      <c r="D3" s="46" t="s">
        <v>195</v>
      </c>
      <c r="E3" s="46" t="s">
        <v>12</v>
      </c>
      <c r="F3" s="46" t="s">
        <v>32</v>
      </c>
      <c r="G3" s="46" t="s">
        <v>52</v>
      </c>
      <c r="H3" s="46" t="s">
        <v>13</v>
      </c>
      <c r="I3" s="46" t="s">
        <v>14</v>
      </c>
    </row>
    <row r="4" spans="1:9" ht="154.5" customHeight="1" x14ac:dyDescent="0.25">
      <c r="A4" s="45" t="s">
        <v>130</v>
      </c>
      <c r="B4" s="53" t="s">
        <v>131</v>
      </c>
      <c r="C4" s="53">
        <v>55</v>
      </c>
      <c r="D4" s="53">
        <v>65</v>
      </c>
      <c r="E4" s="51" t="s">
        <v>132</v>
      </c>
      <c r="F4" s="52">
        <v>0.05</v>
      </c>
      <c r="G4" s="51" t="s">
        <v>63</v>
      </c>
      <c r="H4" s="51" t="s">
        <v>133</v>
      </c>
      <c r="I4" s="51" t="s">
        <v>134</v>
      </c>
    </row>
    <row r="5" spans="1:9" ht="105" x14ac:dyDescent="0.25">
      <c r="A5" s="45" t="s">
        <v>121</v>
      </c>
      <c r="B5" s="53" t="s">
        <v>135</v>
      </c>
      <c r="C5" s="53">
        <v>80</v>
      </c>
      <c r="D5" s="53">
        <v>85</v>
      </c>
      <c r="E5" s="51" t="s">
        <v>132</v>
      </c>
      <c r="F5" s="52">
        <v>0.05</v>
      </c>
      <c r="G5" s="51" t="s">
        <v>63</v>
      </c>
      <c r="H5" s="51" t="s">
        <v>133</v>
      </c>
      <c r="I5" s="51" t="s">
        <v>134</v>
      </c>
    </row>
  </sheetData>
  <mergeCells count="2">
    <mergeCell ref="C1:G1"/>
    <mergeCell ref="B2:I2"/>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24"/>
  <sheetViews>
    <sheetView workbookViewId="0">
      <selection activeCell="G7" sqref="G7"/>
    </sheetView>
  </sheetViews>
  <sheetFormatPr defaultColWidth="28.85546875" defaultRowHeight="15" x14ac:dyDescent="0.25"/>
  <cols>
    <col min="1" max="1" width="45.5703125" style="13" customWidth="1"/>
    <col min="2" max="2" width="28.85546875" style="13"/>
    <col min="3" max="3" width="7.85546875" style="13" customWidth="1"/>
    <col min="4" max="4" width="21.140625" style="13" customWidth="1"/>
    <col min="5" max="5" width="15.140625" style="13" customWidth="1"/>
    <col min="6" max="6" width="19.5703125" style="13" customWidth="1"/>
  </cols>
  <sheetData>
    <row r="1" spans="1:6" x14ac:dyDescent="0.25">
      <c r="A1" s="21"/>
      <c r="B1" s="87"/>
      <c r="C1" s="87"/>
      <c r="D1" s="87"/>
      <c r="E1" s="87"/>
      <c r="F1" s="87"/>
    </row>
    <row r="2" spans="1:6" ht="31.15" customHeight="1" x14ac:dyDescent="0.25">
      <c r="A2" s="131" t="s">
        <v>15</v>
      </c>
      <c r="B2" s="131"/>
      <c r="C2" s="132" t="s">
        <v>42</v>
      </c>
      <c r="D2" s="132"/>
      <c r="E2" s="132"/>
      <c r="F2" s="132"/>
    </row>
    <row r="3" spans="1:6" ht="30.6" customHeight="1" x14ac:dyDescent="0.25">
      <c r="A3" s="93" t="s">
        <v>16</v>
      </c>
      <c r="B3" s="93"/>
      <c r="C3" s="93"/>
      <c r="D3" s="93"/>
      <c r="E3" s="133" t="s">
        <v>45</v>
      </c>
      <c r="F3" s="133"/>
    </row>
    <row r="4" spans="1:6" ht="32.450000000000003" customHeight="1" x14ac:dyDescent="0.25">
      <c r="A4" s="37" t="s">
        <v>17</v>
      </c>
      <c r="B4" s="88" t="s">
        <v>43</v>
      </c>
      <c r="C4" s="89"/>
      <c r="D4" s="89"/>
      <c r="E4" s="89"/>
      <c r="F4" s="90"/>
    </row>
    <row r="5" spans="1:6" ht="34.15" customHeight="1" x14ac:dyDescent="0.25">
      <c r="A5" s="22" t="s">
        <v>18</v>
      </c>
      <c r="B5" s="138" t="s">
        <v>137</v>
      </c>
      <c r="C5" s="138"/>
      <c r="D5" s="138"/>
      <c r="E5" s="138"/>
      <c r="F5" s="138"/>
    </row>
    <row r="6" spans="1:6" ht="34.15" customHeight="1" x14ac:dyDescent="0.25">
      <c r="A6" s="130" t="s">
        <v>21</v>
      </c>
      <c r="B6" s="130"/>
      <c r="C6" s="130"/>
      <c r="D6" s="130"/>
      <c r="E6" s="139" t="s">
        <v>0</v>
      </c>
      <c r="F6" s="139"/>
    </row>
    <row r="7" spans="1:6" ht="27" customHeight="1" x14ac:dyDescent="0.25">
      <c r="A7" s="127" t="s">
        <v>33</v>
      </c>
      <c r="B7" s="127"/>
      <c r="C7" s="127"/>
      <c r="D7" s="127"/>
      <c r="E7" s="128">
        <v>350000</v>
      </c>
      <c r="F7" s="128"/>
    </row>
    <row r="8" spans="1:6" ht="34.15" hidden="1" customHeight="1" x14ac:dyDescent="0.25">
      <c r="A8" s="107" t="s">
        <v>30</v>
      </c>
      <c r="B8" s="108"/>
      <c r="C8" s="108"/>
      <c r="D8" s="109"/>
      <c r="E8" s="110"/>
      <c r="F8" s="111"/>
    </row>
    <row r="9" spans="1:6" ht="34.15" hidden="1" customHeight="1" x14ac:dyDescent="0.25">
      <c r="A9" s="127" t="s">
        <v>27</v>
      </c>
      <c r="B9" s="127"/>
      <c r="C9" s="127"/>
      <c r="D9" s="127"/>
      <c r="E9" s="128"/>
      <c r="F9" s="128"/>
    </row>
    <row r="10" spans="1:6" ht="27" customHeight="1" x14ac:dyDescent="0.25">
      <c r="A10" s="129" t="s">
        <v>22</v>
      </c>
      <c r="B10" s="129"/>
      <c r="C10" s="129"/>
      <c r="D10" s="129"/>
      <c r="E10" s="128">
        <f>SUM(E7:F9)</f>
        <v>350000</v>
      </c>
      <c r="F10" s="128"/>
    </row>
    <row r="11" spans="1:6" ht="26.25" customHeight="1" x14ac:dyDescent="0.25">
      <c r="A11" s="78" t="s">
        <v>19</v>
      </c>
      <c r="B11" s="79"/>
      <c r="C11" s="79"/>
      <c r="D11" s="79"/>
      <c r="E11" s="79"/>
      <c r="F11" s="80"/>
    </row>
    <row r="12" spans="1:6" ht="52.5" customHeight="1" x14ac:dyDescent="0.25">
      <c r="A12" s="112" t="s">
        <v>167</v>
      </c>
      <c r="B12" s="113"/>
      <c r="C12" s="113"/>
      <c r="D12" s="113"/>
      <c r="E12" s="113"/>
      <c r="F12" s="114"/>
    </row>
    <row r="13" spans="1:6" ht="32.25" customHeight="1" x14ac:dyDescent="0.25">
      <c r="A13" s="78" t="s">
        <v>20</v>
      </c>
      <c r="B13" s="79"/>
      <c r="C13" s="79"/>
      <c r="D13" s="79"/>
      <c r="E13" s="79"/>
      <c r="F13" s="80"/>
    </row>
    <row r="14" spans="1:6" ht="309.75" customHeight="1" x14ac:dyDescent="0.25">
      <c r="A14" s="112" t="s">
        <v>170</v>
      </c>
      <c r="B14" s="148"/>
      <c r="C14" s="148"/>
      <c r="D14" s="148"/>
      <c r="E14" s="148"/>
      <c r="F14" s="149"/>
    </row>
    <row r="15" spans="1:6" ht="27.6" customHeight="1" x14ac:dyDescent="0.25">
      <c r="A15" s="118" t="s">
        <v>1</v>
      </c>
      <c r="B15" s="119"/>
      <c r="C15" s="120"/>
      <c r="D15" s="124" t="s">
        <v>29</v>
      </c>
      <c r="E15" s="125"/>
      <c r="F15" s="126"/>
    </row>
    <row r="16" spans="1:6" ht="57" customHeight="1" x14ac:dyDescent="0.25">
      <c r="A16" s="121"/>
      <c r="B16" s="122"/>
      <c r="C16" s="123"/>
      <c r="D16" s="38" t="s">
        <v>23</v>
      </c>
      <c r="E16" s="39" t="s">
        <v>41</v>
      </c>
      <c r="F16" s="39" t="s">
        <v>24</v>
      </c>
    </row>
    <row r="17" spans="1:6" ht="40.9" customHeight="1" x14ac:dyDescent="0.25">
      <c r="A17" s="145" t="s">
        <v>43</v>
      </c>
      <c r="B17" s="146"/>
      <c r="C17" s="147"/>
      <c r="D17" s="40">
        <v>1400</v>
      </c>
      <c r="E17" s="40">
        <v>250</v>
      </c>
      <c r="F17" s="40">
        <v>350000</v>
      </c>
    </row>
    <row r="18" spans="1:6" ht="24.75" customHeight="1" x14ac:dyDescent="0.25">
      <c r="A18" s="106" t="s">
        <v>111</v>
      </c>
      <c r="B18" s="106"/>
      <c r="C18" s="106"/>
      <c r="D18" s="41"/>
      <c r="E18" s="41"/>
      <c r="F18" s="5">
        <f>SUM(F5:F17)</f>
        <v>350000</v>
      </c>
    </row>
    <row r="19" spans="1:6" ht="32.450000000000003" customHeight="1" x14ac:dyDescent="0.25">
      <c r="A19" s="135" t="s">
        <v>25</v>
      </c>
      <c r="B19" s="136"/>
      <c r="C19" s="136"/>
      <c r="D19" s="136"/>
      <c r="E19" s="136"/>
      <c r="F19" s="137"/>
    </row>
    <row r="20" spans="1:6" ht="39" customHeight="1" x14ac:dyDescent="0.25">
      <c r="A20" s="130" t="s">
        <v>1</v>
      </c>
      <c r="B20" s="130"/>
      <c r="C20" s="42" t="s">
        <v>40</v>
      </c>
      <c r="D20" s="43" t="s">
        <v>37</v>
      </c>
      <c r="E20" s="43" t="s">
        <v>38</v>
      </c>
      <c r="F20" s="43" t="s">
        <v>39</v>
      </c>
    </row>
    <row r="21" spans="1:6" ht="35.25" customHeight="1" x14ac:dyDescent="0.25">
      <c r="A21" s="134" t="s">
        <v>43</v>
      </c>
      <c r="B21" s="134"/>
      <c r="C21" s="44" t="s">
        <v>35</v>
      </c>
      <c r="D21" s="45" t="s">
        <v>35</v>
      </c>
      <c r="E21" s="45" t="s">
        <v>35</v>
      </c>
      <c r="F21" s="45" t="s">
        <v>35</v>
      </c>
    </row>
    <row r="22" spans="1:6" ht="36.75" customHeight="1" x14ac:dyDescent="0.25">
      <c r="A22" s="118" t="s">
        <v>26</v>
      </c>
      <c r="B22" s="119"/>
      <c r="C22" s="119"/>
      <c r="D22" s="119"/>
      <c r="E22" s="119"/>
      <c r="F22" s="120"/>
    </row>
    <row r="23" spans="1:6" ht="56.25" customHeight="1" x14ac:dyDescent="0.25">
      <c r="A23" s="112" t="s">
        <v>168</v>
      </c>
      <c r="B23" s="113"/>
      <c r="C23" s="113"/>
      <c r="D23" s="113"/>
      <c r="E23" s="113"/>
      <c r="F23" s="114"/>
    </row>
    <row r="24" spans="1:6" ht="45" x14ac:dyDescent="0.25">
      <c r="A24" s="35" t="s">
        <v>118</v>
      </c>
      <c r="B24" s="72" t="s">
        <v>186</v>
      </c>
      <c r="C24" s="73"/>
      <c r="D24" s="74"/>
      <c r="E24" s="22" t="s">
        <v>115</v>
      </c>
      <c r="F24" s="36" t="s">
        <v>116</v>
      </c>
    </row>
  </sheetData>
  <mergeCells count="31">
    <mergeCell ref="A12:F12"/>
    <mergeCell ref="A21:B21"/>
    <mergeCell ref="A23:F23"/>
    <mergeCell ref="A22:F22"/>
    <mergeCell ref="E10:F10"/>
    <mergeCell ref="A17:C17"/>
    <mergeCell ref="A18:C18"/>
    <mergeCell ref="A11:F11"/>
    <mergeCell ref="A13:F13"/>
    <mergeCell ref="A14:F14"/>
    <mergeCell ref="E9:F9"/>
    <mergeCell ref="B5:F5"/>
    <mergeCell ref="A6:D6"/>
    <mergeCell ref="E6:F6"/>
    <mergeCell ref="A10:D10"/>
    <mergeCell ref="B24:D24"/>
    <mergeCell ref="B1:F1"/>
    <mergeCell ref="A2:B2"/>
    <mergeCell ref="C2:F2"/>
    <mergeCell ref="A3:D3"/>
    <mergeCell ref="E3:F3"/>
    <mergeCell ref="B4:F4"/>
    <mergeCell ref="D15:F15"/>
    <mergeCell ref="A15:C16"/>
    <mergeCell ref="A19:F19"/>
    <mergeCell ref="A20:B20"/>
    <mergeCell ref="A8:D8"/>
    <mergeCell ref="E8:F8"/>
    <mergeCell ref="A7:D7"/>
    <mergeCell ref="A9:D9"/>
    <mergeCell ref="E7:F7"/>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4"/>
  <sheetViews>
    <sheetView workbookViewId="0">
      <selection activeCell="D3" sqref="D3"/>
    </sheetView>
  </sheetViews>
  <sheetFormatPr defaultRowHeight="15" x14ac:dyDescent="0.25"/>
  <cols>
    <col min="1" max="1" width="26" style="13" customWidth="1"/>
    <col min="2" max="2" width="13.85546875" style="13" customWidth="1"/>
    <col min="3" max="3" width="15.28515625" style="13" customWidth="1"/>
    <col min="4" max="4" width="11.85546875" style="13" customWidth="1"/>
    <col min="5" max="5" width="8.85546875" style="13" customWidth="1"/>
    <col min="6" max="6" width="9.140625" style="13" customWidth="1"/>
    <col min="7" max="7" width="15.28515625" style="13" customWidth="1"/>
    <col min="8" max="8" width="11" style="13" customWidth="1"/>
    <col min="9" max="9" width="11.7109375" style="13" customWidth="1"/>
  </cols>
  <sheetData>
    <row r="1" spans="1:9" x14ac:dyDescent="0.25">
      <c r="C1" s="143"/>
      <c r="D1" s="143"/>
      <c r="E1" s="143"/>
      <c r="F1" s="143"/>
      <c r="G1" s="143"/>
    </row>
    <row r="2" spans="1:9" ht="45" customHeight="1" x14ac:dyDescent="0.25">
      <c r="A2" s="60" t="s">
        <v>106</v>
      </c>
      <c r="B2" s="150" t="s">
        <v>28</v>
      </c>
      <c r="C2" s="150"/>
      <c r="D2" s="150"/>
      <c r="E2" s="150"/>
      <c r="F2" s="150"/>
      <c r="G2" s="150"/>
      <c r="H2" s="150"/>
      <c r="I2" s="150"/>
    </row>
    <row r="3" spans="1:9" ht="71.45" customHeight="1" x14ac:dyDescent="0.25">
      <c r="A3" s="151" t="s">
        <v>119</v>
      </c>
      <c r="B3" s="61" t="s">
        <v>11</v>
      </c>
      <c r="C3" s="61" t="s">
        <v>194</v>
      </c>
      <c r="D3" s="61" t="s">
        <v>195</v>
      </c>
      <c r="E3" s="61" t="s">
        <v>12</v>
      </c>
      <c r="F3" s="61" t="s">
        <v>32</v>
      </c>
      <c r="G3" s="61" t="s">
        <v>52</v>
      </c>
      <c r="H3" s="61" t="s">
        <v>13</v>
      </c>
      <c r="I3" s="61" t="s">
        <v>14</v>
      </c>
    </row>
    <row r="4" spans="1:9" ht="99.75" customHeight="1" x14ac:dyDescent="0.25">
      <c r="A4" s="151"/>
      <c r="B4" s="62" t="s">
        <v>59</v>
      </c>
      <c r="C4" s="63" t="s">
        <v>177</v>
      </c>
      <c r="D4" s="63" t="s">
        <v>178</v>
      </c>
      <c r="E4" s="63" t="s">
        <v>23</v>
      </c>
      <c r="F4" s="64">
        <v>0.1</v>
      </c>
      <c r="G4" s="63" t="s">
        <v>139</v>
      </c>
      <c r="H4" s="63" t="s">
        <v>56</v>
      </c>
      <c r="I4" s="63" t="s">
        <v>55</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24"/>
  <sheetViews>
    <sheetView workbookViewId="0">
      <selection activeCell="E6" sqref="E6:F6"/>
    </sheetView>
  </sheetViews>
  <sheetFormatPr defaultRowHeight="15" x14ac:dyDescent="0.25"/>
  <cols>
    <col min="1" max="1" width="43.85546875" style="13" customWidth="1"/>
    <col min="2" max="2" width="14.5703125" style="13" customWidth="1"/>
    <col min="3" max="3" width="5.140625" style="13" customWidth="1"/>
    <col min="4" max="4" width="10.140625" style="13" customWidth="1"/>
    <col min="5" max="5" width="14.5703125" style="13" customWidth="1"/>
    <col min="6" max="6" width="20.5703125" style="13" customWidth="1"/>
  </cols>
  <sheetData>
    <row r="1" spans="1:6" x14ac:dyDescent="0.25">
      <c r="A1" s="21"/>
      <c r="B1" s="87"/>
      <c r="C1" s="87"/>
      <c r="D1" s="87"/>
      <c r="E1" s="87"/>
      <c r="F1" s="87"/>
    </row>
    <row r="2" spans="1:6" ht="31.15" customHeight="1" x14ac:dyDescent="0.25">
      <c r="A2" s="131" t="s">
        <v>15</v>
      </c>
      <c r="B2" s="131"/>
      <c r="C2" s="132" t="s">
        <v>42</v>
      </c>
      <c r="D2" s="132"/>
      <c r="E2" s="132"/>
      <c r="F2" s="132"/>
    </row>
    <row r="3" spans="1:6" ht="30.6" customHeight="1" x14ac:dyDescent="0.25">
      <c r="A3" s="93" t="s">
        <v>16</v>
      </c>
      <c r="B3" s="93"/>
      <c r="C3" s="93"/>
      <c r="D3" s="93"/>
      <c r="E3" s="133" t="s">
        <v>46</v>
      </c>
      <c r="F3" s="133"/>
    </row>
    <row r="4" spans="1:6" ht="32.450000000000003" customHeight="1" x14ac:dyDescent="0.25">
      <c r="A4" s="37" t="s">
        <v>17</v>
      </c>
      <c r="B4" s="152" t="s">
        <v>44</v>
      </c>
      <c r="C4" s="153"/>
      <c r="D4" s="153"/>
      <c r="E4" s="153"/>
      <c r="F4" s="154"/>
    </row>
    <row r="5" spans="1:6" ht="34.15" customHeight="1" x14ac:dyDescent="0.25">
      <c r="A5" s="22" t="s">
        <v>18</v>
      </c>
      <c r="B5" s="138" t="s">
        <v>137</v>
      </c>
      <c r="C5" s="138"/>
      <c r="D5" s="138"/>
      <c r="E5" s="138"/>
      <c r="F5" s="138"/>
    </row>
    <row r="6" spans="1:6" ht="34.15" customHeight="1" x14ac:dyDescent="0.25">
      <c r="A6" s="130" t="s">
        <v>21</v>
      </c>
      <c r="B6" s="130"/>
      <c r="C6" s="130"/>
      <c r="D6" s="130"/>
      <c r="E6" s="139" t="s">
        <v>0</v>
      </c>
      <c r="F6" s="139"/>
    </row>
    <row r="7" spans="1:6" ht="34.15" customHeight="1" x14ac:dyDescent="0.25">
      <c r="A7" s="127" t="s">
        <v>33</v>
      </c>
      <c r="B7" s="127"/>
      <c r="C7" s="127"/>
      <c r="D7" s="127"/>
      <c r="E7" s="128">
        <v>70000</v>
      </c>
      <c r="F7" s="128"/>
    </row>
    <row r="8" spans="1:6" ht="34.15" hidden="1" customHeight="1" x14ac:dyDescent="0.25">
      <c r="A8" s="107" t="s">
        <v>30</v>
      </c>
      <c r="B8" s="108"/>
      <c r="C8" s="108"/>
      <c r="D8" s="109"/>
      <c r="E8" s="110"/>
      <c r="F8" s="111"/>
    </row>
    <row r="9" spans="1:6" ht="34.15" hidden="1" customHeight="1" x14ac:dyDescent="0.25">
      <c r="A9" s="127" t="s">
        <v>27</v>
      </c>
      <c r="B9" s="127"/>
      <c r="C9" s="127"/>
      <c r="D9" s="127"/>
      <c r="E9" s="128"/>
      <c r="F9" s="128"/>
    </row>
    <row r="10" spans="1:6" ht="34.15" customHeight="1" x14ac:dyDescent="0.25">
      <c r="A10" s="129" t="s">
        <v>22</v>
      </c>
      <c r="B10" s="129"/>
      <c r="C10" s="129"/>
      <c r="D10" s="129"/>
      <c r="E10" s="128">
        <f>SUM(E7:F9)</f>
        <v>70000</v>
      </c>
      <c r="F10" s="128"/>
    </row>
    <row r="11" spans="1:6" ht="36" customHeight="1" x14ac:dyDescent="0.25">
      <c r="A11" s="78" t="s">
        <v>57</v>
      </c>
      <c r="B11" s="79"/>
      <c r="C11" s="79"/>
      <c r="D11" s="79"/>
      <c r="E11" s="79"/>
      <c r="F11" s="80"/>
    </row>
    <row r="12" spans="1:6" ht="45" customHeight="1" x14ac:dyDescent="0.25">
      <c r="A12" s="112" t="s">
        <v>58</v>
      </c>
      <c r="B12" s="113"/>
      <c r="C12" s="113"/>
      <c r="D12" s="113"/>
      <c r="E12" s="113"/>
      <c r="F12" s="114"/>
    </row>
    <row r="13" spans="1:6" ht="41.45" customHeight="1" x14ac:dyDescent="0.25">
      <c r="A13" s="78" t="s">
        <v>20</v>
      </c>
      <c r="B13" s="79"/>
      <c r="C13" s="79"/>
      <c r="D13" s="79"/>
      <c r="E13" s="79"/>
      <c r="F13" s="80"/>
    </row>
    <row r="14" spans="1:6" ht="165" customHeight="1" x14ac:dyDescent="0.25">
      <c r="A14" s="112" t="s">
        <v>157</v>
      </c>
      <c r="B14" s="148"/>
      <c r="C14" s="148"/>
      <c r="D14" s="148"/>
      <c r="E14" s="148"/>
      <c r="F14" s="149"/>
    </row>
    <row r="15" spans="1:6" ht="27.6" customHeight="1" x14ac:dyDescent="0.25">
      <c r="A15" s="118" t="s">
        <v>1</v>
      </c>
      <c r="B15" s="119"/>
      <c r="C15" s="120"/>
      <c r="D15" s="124" t="s">
        <v>29</v>
      </c>
      <c r="E15" s="125"/>
      <c r="F15" s="126"/>
    </row>
    <row r="16" spans="1:6" ht="57" customHeight="1" x14ac:dyDescent="0.25">
      <c r="A16" s="121"/>
      <c r="B16" s="122"/>
      <c r="C16" s="123"/>
      <c r="D16" s="38" t="s">
        <v>23</v>
      </c>
      <c r="E16" s="39" t="s">
        <v>41</v>
      </c>
      <c r="F16" s="39" t="s">
        <v>24</v>
      </c>
    </row>
    <row r="17" spans="1:6" ht="34.5" customHeight="1" x14ac:dyDescent="0.25">
      <c r="A17" s="145" t="s">
        <v>44</v>
      </c>
      <c r="B17" s="146"/>
      <c r="C17" s="147"/>
      <c r="D17" s="40">
        <v>50</v>
      </c>
      <c r="E17" s="40">
        <f>F17/D17</f>
        <v>1400</v>
      </c>
      <c r="F17" s="40">
        <v>70000</v>
      </c>
    </row>
    <row r="18" spans="1:6" ht="27.75" customHeight="1" x14ac:dyDescent="0.25">
      <c r="A18" s="106" t="s">
        <v>111</v>
      </c>
      <c r="B18" s="106"/>
      <c r="C18" s="106"/>
      <c r="D18" s="41"/>
      <c r="E18" s="41"/>
      <c r="F18" s="5">
        <f>SUM(F5:F17)</f>
        <v>70000</v>
      </c>
    </row>
    <row r="19" spans="1:6" ht="32.450000000000003" customHeight="1" x14ac:dyDescent="0.25">
      <c r="A19" s="135" t="s">
        <v>25</v>
      </c>
      <c r="B19" s="136"/>
      <c r="C19" s="136"/>
      <c r="D19" s="136"/>
      <c r="E19" s="136"/>
      <c r="F19" s="137"/>
    </row>
    <row r="20" spans="1:6" ht="44.45" customHeight="1" x14ac:dyDescent="0.25">
      <c r="A20" s="130" t="s">
        <v>1</v>
      </c>
      <c r="B20" s="130"/>
      <c r="C20" s="42" t="s">
        <v>40</v>
      </c>
      <c r="D20" s="43" t="s">
        <v>37</v>
      </c>
      <c r="E20" s="43" t="s">
        <v>38</v>
      </c>
      <c r="F20" s="43" t="s">
        <v>39</v>
      </c>
    </row>
    <row r="21" spans="1:6" ht="49.15" customHeight="1" x14ac:dyDescent="0.25">
      <c r="A21" s="134" t="s">
        <v>44</v>
      </c>
      <c r="B21" s="134"/>
      <c r="C21" s="44" t="s">
        <v>35</v>
      </c>
      <c r="D21" s="45" t="s">
        <v>35</v>
      </c>
      <c r="E21" s="45" t="s">
        <v>35</v>
      </c>
      <c r="F21" s="45" t="s">
        <v>35</v>
      </c>
    </row>
    <row r="22" spans="1:6" ht="48" customHeight="1" x14ac:dyDescent="0.25">
      <c r="A22" s="118" t="s">
        <v>26</v>
      </c>
      <c r="B22" s="119"/>
      <c r="C22" s="119"/>
      <c r="D22" s="119"/>
      <c r="E22" s="119"/>
      <c r="F22" s="120"/>
    </row>
    <row r="23" spans="1:6" ht="54.75" customHeight="1" x14ac:dyDescent="0.25">
      <c r="A23" s="112" t="s">
        <v>68</v>
      </c>
      <c r="B23" s="113"/>
      <c r="C23" s="113"/>
      <c r="D23" s="113"/>
      <c r="E23" s="113"/>
      <c r="F23" s="114"/>
    </row>
    <row r="24" spans="1:6" ht="72.599999999999994" customHeight="1" x14ac:dyDescent="0.25">
      <c r="A24" s="35" t="s">
        <v>118</v>
      </c>
      <c r="B24" s="72" t="s">
        <v>185</v>
      </c>
      <c r="C24" s="73"/>
      <c r="D24" s="74"/>
      <c r="E24" s="22" t="s">
        <v>115</v>
      </c>
      <c r="F24" s="36" t="s">
        <v>117</v>
      </c>
    </row>
  </sheetData>
  <mergeCells count="31">
    <mergeCell ref="A21:B21"/>
    <mergeCell ref="A22:F22"/>
    <mergeCell ref="A23:F23"/>
    <mergeCell ref="A19:F19"/>
    <mergeCell ref="B4:F4"/>
    <mergeCell ref="B5:F5"/>
    <mergeCell ref="A6:D6"/>
    <mergeCell ref="E6:F6"/>
    <mergeCell ref="A7:D7"/>
    <mergeCell ref="E7:F7"/>
    <mergeCell ref="B1:F1"/>
    <mergeCell ref="A2:B2"/>
    <mergeCell ref="C2:F2"/>
    <mergeCell ref="A3:D3"/>
    <mergeCell ref="E3:F3"/>
    <mergeCell ref="B24:D24"/>
    <mergeCell ref="A17:C17"/>
    <mergeCell ref="A18:C18"/>
    <mergeCell ref="A8:D8"/>
    <mergeCell ref="E8:F8"/>
    <mergeCell ref="A12:F12"/>
    <mergeCell ref="A13:F13"/>
    <mergeCell ref="A14:F14"/>
    <mergeCell ref="A15:C16"/>
    <mergeCell ref="D15:F15"/>
    <mergeCell ref="A9:D9"/>
    <mergeCell ref="E9:F9"/>
    <mergeCell ref="A10:D10"/>
    <mergeCell ref="E10:F10"/>
    <mergeCell ref="A11:F11"/>
    <mergeCell ref="A20:B20"/>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11"/>
  <sheetViews>
    <sheetView workbookViewId="0">
      <selection activeCell="D3" sqref="D3"/>
    </sheetView>
  </sheetViews>
  <sheetFormatPr defaultRowHeight="15" x14ac:dyDescent="0.25"/>
  <cols>
    <col min="1" max="1" width="28.7109375" style="13" customWidth="1"/>
    <col min="2" max="2" width="13.5703125" style="13" customWidth="1"/>
    <col min="3" max="3" width="11.85546875" style="13" customWidth="1"/>
    <col min="4" max="4" width="10.28515625" style="13" customWidth="1"/>
    <col min="5" max="5" width="10.42578125" style="13" customWidth="1"/>
    <col min="6" max="6" width="9.42578125" style="13" customWidth="1"/>
    <col min="7" max="7" width="15.28515625" style="13" customWidth="1"/>
    <col min="8" max="8" width="11" style="13" customWidth="1"/>
    <col min="9" max="9" width="15.28515625" style="13" customWidth="1"/>
  </cols>
  <sheetData>
    <row r="1" spans="1:9" x14ac:dyDescent="0.25">
      <c r="C1" s="143"/>
      <c r="D1" s="143"/>
      <c r="E1" s="143"/>
      <c r="F1" s="143"/>
      <c r="G1" s="143"/>
    </row>
    <row r="2" spans="1:9" ht="45" customHeight="1" x14ac:dyDescent="0.25">
      <c r="A2" s="60" t="s">
        <v>106</v>
      </c>
      <c r="B2" s="150" t="s">
        <v>28</v>
      </c>
      <c r="C2" s="150"/>
      <c r="D2" s="150"/>
      <c r="E2" s="150"/>
      <c r="F2" s="150"/>
      <c r="G2" s="150"/>
      <c r="H2" s="150"/>
      <c r="I2" s="150"/>
    </row>
    <row r="3" spans="1:9" ht="71.45" customHeight="1" x14ac:dyDescent="0.25">
      <c r="A3" s="151" t="s">
        <v>68</v>
      </c>
      <c r="B3" s="61" t="s">
        <v>11</v>
      </c>
      <c r="C3" s="61" t="s">
        <v>194</v>
      </c>
      <c r="D3" s="61" t="s">
        <v>195</v>
      </c>
      <c r="E3" s="61" t="s">
        <v>12</v>
      </c>
      <c r="F3" s="61" t="s">
        <v>32</v>
      </c>
      <c r="G3" s="61" t="s">
        <v>52</v>
      </c>
      <c r="H3" s="61" t="s">
        <v>13</v>
      </c>
      <c r="I3" s="61" t="s">
        <v>14</v>
      </c>
    </row>
    <row r="4" spans="1:9" ht="113.25" customHeight="1" x14ac:dyDescent="0.25">
      <c r="A4" s="151"/>
      <c r="B4" s="62" t="s">
        <v>59</v>
      </c>
      <c r="C4" s="65" t="s">
        <v>162</v>
      </c>
      <c r="D4" s="65" t="s">
        <v>163</v>
      </c>
      <c r="E4" s="65" t="s">
        <v>23</v>
      </c>
      <c r="F4" s="64">
        <v>0.1</v>
      </c>
      <c r="G4" s="63" t="s">
        <v>138</v>
      </c>
      <c r="H4" s="63" t="s">
        <v>54</v>
      </c>
      <c r="I4" s="63" t="s">
        <v>144</v>
      </c>
    </row>
    <row r="5" spans="1:9" x14ac:dyDescent="0.25">
      <c r="C5" s="48"/>
      <c r="D5" s="48"/>
      <c r="E5" s="48"/>
      <c r="F5" s="48"/>
    </row>
    <row r="6" spans="1:9" x14ac:dyDescent="0.25">
      <c r="C6" s="48"/>
      <c r="D6" s="48"/>
      <c r="E6" s="48"/>
      <c r="F6" s="48"/>
    </row>
    <row r="7" spans="1:9" x14ac:dyDescent="0.25">
      <c r="C7" s="48"/>
      <c r="D7" s="48"/>
      <c r="E7" s="48"/>
      <c r="F7" s="48"/>
    </row>
    <row r="8" spans="1:9" x14ac:dyDescent="0.25">
      <c r="C8" s="48"/>
      <c r="D8" s="48"/>
      <c r="E8" s="48"/>
      <c r="F8" s="48"/>
    </row>
    <row r="9" spans="1:9" x14ac:dyDescent="0.25">
      <c r="C9" s="48"/>
      <c r="D9" s="48"/>
      <c r="E9" s="48"/>
      <c r="F9" s="48"/>
    </row>
    <row r="10" spans="1:9" x14ac:dyDescent="0.25">
      <c r="C10" s="48"/>
      <c r="D10" s="48"/>
      <c r="E10" s="48"/>
      <c r="F10" s="48"/>
    </row>
    <row r="11" spans="1:9" x14ac:dyDescent="0.25">
      <c r="C11" s="48"/>
      <c r="D11" s="48"/>
      <c r="E11" s="48"/>
      <c r="F11" s="48"/>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vt:i4>
      </vt:variant>
    </vt:vector>
  </HeadingPairs>
  <TitlesOfParts>
    <vt:vector size="16" baseType="lpstr">
      <vt:lpstr>0600</vt:lpstr>
      <vt:lpstr>0601</vt:lpstr>
      <vt:lpstr>ინდიკატორი 0601</vt:lpstr>
      <vt:lpstr>060101</vt:lpstr>
      <vt:lpstr>ინდიკატორი 060101</vt:lpstr>
      <vt:lpstr>060102</vt:lpstr>
      <vt:lpstr>ინდიკატორი 060102</vt:lpstr>
      <vt:lpstr> 06 01 03</vt:lpstr>
      <vt:lpstr>ინდიკატორი 060103</vt:lpstr>
      <vt:lpstr>060104</vt:lpstr>
      <vt:lpstr>ინდიკატორი 060104</vt:lpstr>
      <vt:lpstr>060105</vt:lpstr>
      <vt:lpstr>ინდიკატორი 060105</vt:lpstr>
      <vt:lpstr>060106</vt:lpstr>
      <vt:lpstr>ინდიკატორი</vt:lpstr>
      <vt:lpstr>'0600'!Print_Area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2023-12-10T10:32:18Z</cp:lastPrinted>
  <dcterms:created xsi:type="dcterms:W3CDTF">2021-06-16T13:27:45Z</dcterms:created>
  <dcterms:modified xsi:type="dcterms:W3CDTF">2024-11-16T14:27:55Z</dcterms:modified>
</cp:coreProperties>
</file>