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tamar.babilodze\Desktop\პროგრამები ცვლილებით 2025  ჩემიიიიიი\05\"/>
    </mc:Choice>
  </mc:AlternateContent>
  <bookViews>
    <workbookView xWindow="0" yWindow="0" windowWidth="28800" windowHeight="11700" tabRatio="792"/>
  </bookViews>
  <sheets>
    <sheet name="0500" sheetId="40" r:id="rId1"/>
    <sheet name="0501" sheetId="3" r:id="rId2"/>
    <sheet name="ინდიკატორი 0501  " sheetId="38" r:id="rId3"/>
    <sheet name="050101" sheetId="39" r:id="rId4"/>
    <sheet name="ინდიკატორი 050101" sheetId="27" r:id="rId5"/>
    <sheet name="050102" sheetId="26" r:id="rId6"/>
    <sheet name="ინდიკატორი 050102" sheetId="28" r:id="rId7"/>
    <sheet name="050103" sheetId="31" r:id="rId8"/>
    <sheet name="ინდიკატორი 050103" sheetId="32" r:id="rId9"/>
  </sheets>
  <externalReferences>
    <externalReference r:id="rId10"/>
    <externalReference r:id="rId11"/>
    <externalReference r:id="rId12"/>
  </externalReferences>
  <definedNames>
    <definedName name="_xlnm.Print_Area" localSheetId="0">'0500'!$A$1:$F$18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7" i="40" l="1"/>
  <c r="E17" i="40"/>
  <c r="D17" i="40"/>
  <c r="C17" i="40"/>
  <c r="F16" i="40"/>
  <c r="E16" i="40"/>
  <c r="D16" i="40"/>
  <c r="C16" i="40"/>
  <c r="F14" i="40" l="1"/>
  <c r="E14" i="40"/>
  <c r="D14" i="40"/>
  <c r="C14" i="40"/>
  <c r="F13" i="40"/>
  <c r="E13" i="40"/>
  <c r="D13" i="40"/>
  <c r="C13" i="40"/>
  <c r="F11" i="40" l="1"/>
  <c r="E11" i="40"/>
  <c r="D11" i="40"/>
  <c r="C11" i="40"/>
  <c r="F10" i="40"/>
  <c r="E10" i="40"/>
  <c r="D10" i="40"/>
  <c r="C10" i="40"/>
  <c r="F9" i="40"/>
  <c r="E9" i="40"/>
  <c r="D9" i="40"/>
  <c r="C9" i="40"/>
  <c r="F24" i="39" l="1"/>
  <c r="F23" i="39"/>
  <c r="F22" i="39"/>
  <c r="F21" i="39"/>
  <c r="F20" i="39"/>
  <c r="F19" i="39"/>
  <c r="F19" i="31" l="1"/>
  <c r="F18" i="31"/>
  <c r="F18" i="26" l="1"/>
  <c r="C5" i="40" l="1"/>
  <c r="E11" i="26" l="1"/>
  <c r="E11" i="39"/>
  <c r="F20" i="31" l="1"/>
  <c r="F25" i="26"/>
  <c r="F25" i="39" l="1"/>
  <c r="E11" i="31"/>
  <c r="E12" i="40" l="1"/>
  <c r="D12" i="40"/>
  <c r="C12" i="40"/>
  <c r="F12" i="40"/>
  <c r="F15" i="40"/>
  <c r="E15" i="40"/>
  <c r="D15" i="40" l="1"/>
  <c r="C15" i="40"/>
  <c r="D5" i="40" l="1"/>
  <c r="E5" i="40"/>
  <c r="F5" i="40"/>
  <c r="D6" i="40"/>
  <c r="E6" i="40"/>
  <c r="F6" i="40"/>
  <c r="D7" i="40"/>
  <c r="E7" i="40"/>
  <c r="F7" i="40"/>
  <c r="C7" i="40"/>
  <c r="C6" i="40"/>
  <c r="C8" i="40"/>
  <c r="F8" i="40"/>
  <c r="E8" i="40"/>
  <c r="D8" i="40"/>
  <c r="E4" i="40" l="1"/>
  <c r="E18" i="40" s="1"/>
  <c r="F4" i="40"/>
  <c r="F18" i="40" s="1"/>
  <c r="D4" i="40"/>
  <c r="D18" i="40" s="1"/>
  <c r="C4" i="40"/>
  <c r="C18" i="40" s="1"/>
  <c r="F15" i="3" l="1"/>
  <c r="E15" i="3"/>
  <c r="D15" i="3"/>
  <c r="C15" i="3"/>
  <c r="B14" i="3"/>
  <c r="B13" i="3"/>
  <c r="B12" i="3"/>
  <c r="B15" i="3" l="1"/>
</calcChain>
</file>

<file path=xl/sharedStrings.xml><?xml version="1.0" encoding="utf-8"?>
<sst xmlns="http://schemas.openxmlformats.org/spreadsheetml/2006/main" count="408" uniqueCount="191">
  <si>
    <t>2025 წელი</t>
  </si>
  <si>
    <t>დასახელება</t>
  </si>
  <si>
    <t>პრიორიტეტის დასახელება, რომლის ფარგლებშიც ხორციელდება პროგრამა:</t>
  </si>
  <si>
    <t>პროგრამის კლასიფიკაციის კოდი:</t>
  </si>
  <si>
    <t>პროგრამის დასახელება:</t>
  </si>
  <si>
    <t>პროგრამის განმახორციელებელი:</t>
  </si>
  <si>
    <t>პროგრამის განხორციელების პერიოდი:</t>
  </si>
  <si>
    <t>პროგრამის მიზანი</t>
  </si>
  <si>
    <t>პროგრამის აღწერა</t>
  </si>
  <si>
    <t>სულ</t>
  </si>
  <si>
    <t>მოსალოდნელი საბოლოო შედეგი</t>
  </si>
  <si>
    <t>ქვეპროგრამის დასახელება</t>
  </si>
  <si>
    <t>საბოლოო შედეგის შეფასების ინდიკატორი</t>
  </si>
  <si>
    <t>ინდიკატორის დასახელება</t>
  </si>
  <si>
    <t>ზომის ერთეული</t>
  </si>
  <si>
    <t>მონაცემთა მოგროვების მეთოდი</t>
  </si>
  <si>
    <t>რისკი</t>
  </si>
  <si>
    <t>2025  წელი</t>
  </si>
  <si>
    <t>პროგრამის დასახელება, რის ფარგლებშიც ხორციელდება ქვეპროგრამა:</t>
  </si>
  <si>
    <t>ქვეპროგრამის კლასიფიკაციის კოდი:</t>
  </si>
  <si>
    <t>ქვეპროგრამის დასახელება:</t>
  </si>
  <si>
    <t>ქვეპროგრამის განმახორციელებელი:</t>
  </si>
  <si>
    <t>ქვეპროგრამის მიზანი</t>
  </si>
  <si>
    <t>ქვეპროგრამის აღწერა</t>
  </si>
  <si>
    <t>ქვეპროგრამის დაფინანსების წყარო</t>
  </si>
  <si>
    <t>სულ ქვეპროგრამის  ბიუჯეტი</t>
  </si>
  <si>
    <t>რაოდენობა</t>
  </si>
  <si>
    <t>სულ (ლარი)</t>
  </si>
  <si>
    <t>ქვეპროგრამის განხორციელების დროითი გეგმა</t>
  </si>
  <si>
    <t>მოსალოდნელი შუალედური შედეგი</t>
  </si>
  <si>
    <t xml:space="preserve">    სხვა წყარო</t>
  </si>
  <si>
    <t>შუალედური შედეგის შეფასების ინდიკატორი</t>
  </si>
  <si>
    <t>პროდუქტი</t>
  </si>
  <si>
    <t xml:space="preserve">   სახელმწიფო ბიუჯეტი</t>
  </si>
  <si>
    <t>სულ პროგრამის ბიუჯეტი</t>
  </si>
  <si>
    <t>ცდომილების ალბათობა (%)</t>
  </si>
  <si>
    <t xml:space="preserve">   მუნიციპალური ბიუჯეტი</t>
  </si>
  <si>
    <t>X</t>
  </si>
  <si>
    <t>II კვარტალი</t>
  </si>
  <si>
    <t>III კვარტალი</t>
  </si>
  <si>
    <t>IV კვარტალი</t>
  </si>
  <si>
    <t>I კვარტალი</t>
  </si>
  <si>
    <t>ერთეულის საშუალო ფასი (ლარი)</t>
  </si>
  <si>
    <t>მონაცემთა წყარო</t>
  </si>
  <si>
    <t>მათ შორის კაპიტალური პროექტები</t>
  </si>
  <si>
    <t>საბოლოო შედეგი</t>
  </si>
  <si>
    <t>შუალედური შედეგი</t>
  </si>
  <si>
    <t>სპორტის განვითარების ხელშეწყობა</t>
  </si>
  <si>
    <t>0501</t>
  </si>
  <si>
    <t>050101</t>
  </si>
  <si>
    <t>შ.პ.ს. ოზურგეთის მუნიციპალიტეტის საფეხბურთო კლუბი მერცხალი</t>
  </si>
  <si>
    <t>050102</t>
  </si>
  <si>
    <t>სპორტული კლუბების ხელშეწყობა (05 01 03)</t>
  </si>
  <si>
    <t>სპორტული კლუბების ხელშეწყობა</t>
  </si>
  <si>
    <t>050103</t>
  </si>
  <si>
    <t>საერთაშორისო ტურნირი კაიაკინგში</t>
  </si>
  <si>
    <t>ბერძნულ რომაული ჭიდაობა</t>
  </si>
  <si>
    <t>ფეხბურთი</t>
  </si>
  <si>
    <t>ფარიკაობა</t>
  </si>
  <si>
    <t xml:space="preserve">მძლეოსნობა </t>
  </si>
  <si>
    <t>კალათბურთი</t>
  </si>
  <si>
    <t>ტაეკვანდო</t>
  </si>
  <si>
    <t>კულტურა,ახალგაზრდობა, სპორტი და რელიგია</t>
  </si>
  <si>
    <t xml:space="preserve">სპორტის სხვადასხვა სახეობების განვითარების ხელშეწყობა (05 01 02) </t>
  </si>
  <si>
    <t>ორგანიზატორების მიერ გაფრომებული სამართლებრივი დოკუმენტაცია</t>
  </si>
  <si>
    <t>შეთანხმება/დაგეგმვა/ხელშეკრულება/მიღება-ჩაბარების აქტი</t>
  </si>
  <si>
    <t>ფორსმაჟორული მდგომარეობა</t>
  </si>
  <si>
    <t>სხვა გაუთვალისწინებელი</t>
  </si>
  <si>
    <t>სამსახურის მიერ სხავდასხვა სახალხო დღესასწაულებში სპორტული ჩართულობა</t>
  </si>
  <si>
    <t>ქალთა საერთაშორისო დღისადმი მიძღვნილი სპორტული ღონისძიება: ნარდი, შაში, ჭადრაკი</t>
  </si>
  <si>
    <t>ჭადრაკის განვითარების  მიზნით, დაგეგმილ ღონისძიებების ორგანიზებაში დახმარება</t>
  </si>
  <si>
    <t>სპორტული ღონისძიებები კიბერსპორტში</t>
  </si>
  <si>
    <t>ქართული ტრადიციული  საბრძოლო ხელოვნების ხრიდოლის პოპულარიზაცია</t>
  </si>
  <si>
    <t>ევროპის სპორტის კვირეული</t>
  </si>
  <si>
    <t>x</t>
  </si>
  <si>
    <t>ჭადრაკის განვითარების  მიზნით, დაგეგმილი ღონისძიებების ორგანიზებაში დახმარება</t>
  </si>
  <si>
    <t>სპორტის სხვადასხვა სახეობების განვითარების ხელშეწყობა</t>
  </si>
  <si>
    <t>ა(ა)იპ ოზურგეთის მუნიციპალიტეტის სპორტულ-გამაჯანსაღებელ დაწესებულებათა გაერთიანება</t>
  </si>
  <si>
    <t>ა(ა)იპ რაგბის განვითარების კავშირი, შ.პ.ს. ოზურგეთის მუნიციპალიტეტის საფეხბურთო კლუბი მერცხალი</t>
  </si>
  <si>
    <t>ა(ა)იპ რაგბის განვითარების კავშირი</t>
  </si>
  <si>
    <t>პრიორიტეტების ფარგლებში განსახორციელებელი პროგრამები და ქვეპროგრამები</t>
  </si>
  <si>
    <t>პრიორიტეტის დასახელება</t>
  </si>
  <si>
    <t>პროგრამული კოდი</t>
  </si>
  <si>
    <t>სულ  პრიორიტეტის დაფინანსება</t>
  </si>
  <si>
    <t>05 01</t>
  </si>
  <si>
    <t>კულტურა, ახალგაზრდობა, სპორტი და რელიგია</t>
  </si>
  <si>
    <t>05 01 01</t>
  </si>
  <si>
    <t>05 01 02</t>
  </si>
  <si>
    <t>05 01 03</t>
  </si>
  <si>
    <t xml:space="preserve">სპორტის სხვადასხვა სახეობების განვითარების ხელშეწყობა </t>
  </si>
  <si>
    <t>05 02</t>
  </si>
  <si>
    <t>კულტურის განვითარების ხელშეწყობა</t>
  </si>
  <si>
    <t>05 02 01</t>
  </si>
  <si>
    <t xml:space="preserve">კულტურული ღონისძიებების ორგანიზება და ხელშეწყობა  </t>
  </si>
  <si>
    <t>05 02 02</t>
  </si>
  <si>
    <t xml:space="preserve">კულტურული ტურიზმის განვითარების ხელშეწყობა </t>
  </si>
  <si>
    <t xml:space="preserve">05 02 04 </t>
  </si>
  <si>
    <t>კულტურის ობიექტების დაფინანსება</t>
  </si>
  <si>
    <t>05 03</t>
  </si>
  <si>
    <t>ახალგაზრდული   პროგრამები</t>
  </si>
  <si>
    <t>05 04</t>
  </si>
  <si>
    <t>05 04 01</t>
  </si>
  <si>
    <t>05 04 02</t>
  </si>
  <si>
    <t>რელიგიური ორგანიზაციების ფინანსური მხარდაჭერა</t>
  </si>
  <si>
    <t>ეკლესია მონასტრების მცირე სარეაბილიტაციო სამუშაოები</t>
  </si>
  <si>
    <t xml:space="preserve">მასობრივი სპორტული სახეობების ხელშეწყობა </t>
  </si>
  <si>
    <t>მასობრივი სპორტული სახეობების ხელშეწყობა   (05 01 01)</t>
  </si>
  <si>
    <t>05 03 01</t>
  </si>
  <si>
    <t>05 03 02</t>
  </si>
  <si>
    <t xml:space="preserve">ახალგაზრდობის ინტელექტუალურ-კულტურული განვითარების  მხარდაჭერა </t>
  </si>
  <si>
    <t>„თვითმმართველობა განათლებისათვის“ ახალგაზრდული პროექტები</t>
  </si>
  <si>
    <t>რელიგიური ორგანიზაციების მხარდაჭერა</t>
  </si>
  <si>
    <t>ჯამი</t>
  </si>
  <si>
    <t>საქართველოს სასკოლო სპორტული ოლიმპიადა</t>
  </si>
  <si>
    <t>მოყვარულთა თასი</t>
  </si>
  <si>
    <t>შემაჯამებელი ღონისძიება, წარმატებული სპორტსმენებისა და მათი მწვრთნელების დაჯილდოება</t>
  </si>
  <si>
    <t>ღონისძიებებში მონაწილე სპორტსმენების რაოდენობა (კაცი, ქალი)</t>
  </si>
  <si>
    <t>სხვა სპორტული ღონისძიებები</t>
  </si>
  <si>
    <t>გენდერული</t>
  </si>
  <si>
    <t>გაეროს მდგრადი განვითარების მიზანი (SDG), რომლის მიღწევასაც ემსახურება პროგრამა</t>
  </si>
  <si>
    <t>დიახ</t>
  </si>
  <si>
    <t xml:space="preserve">სპორტული წრეების ბენეფიციართა რაოდენობა (6-დან 18 წლამდე) </t>
  </si>
  <si>
    <t>ჩატარებული სპორტული ღონისძიების  რაოდენობა</t>
  </si>
  <si>
    <t xml:space="preserve">ხელშეწყობილია ჯანსაღი ცხოვრების წესის პოპულარიზაცია, უზრუნველყოფილია სპორტის სხვადასხვა სახეობების თანაბარი ხელმისაწვდომობა და წახალისებულია სპორტული მიღწევები </t>
  </si>
  <si>
    <t>უზრუნველყოფილია სხვადასხვა სპორტული ღონისძიებების ჩატარება, შექმნილია თანაბარი პირობები  მოსახლეობის სპორტულ ცხოვრებაში ჩართულობისთვის და წახალისებული არიან წარმატებული სპორტსმენები და მწვრთნელები</t>
  </si>
  <si>
    <t>სპორტულ ღონისძიებაში ჩართული მოსახლეობის რაოდენობა</t>
  </si>
  <si>
    <t>სპორტულ ღონისძიებაში მონაწილე სკოლის მოსწავლეები (გოგონები ვაჟები 18-წლამდე)</t>
  </si>
  <si>
    <t>დაჯილდოებული სპორტსმენებისა და მწვრთნელების რაოდენობა</t>
  </si>
  <si>
    <t>ჩატარებული სპორტული ღონისძიებების რაოდენობა</t>
  </si>
  <si>
    <t>ქვეპროგრამის მიზანია სპორტის სხვადასხვა სახეობების განვითარება და პოპულარიზაცია, ტრადიციული სპორტის მხარდაჭერა; ბავშვთა და მოზარდთა მაქსიმალური ჩართვა სისტემატურ ცხოვრებაში და პროფილის შესაბამისად მათი მეთოდური აღზრდა და დაოსტატება</t>
  </si>
  <si>
    <t xml:space="preserve">უზრუნველყოფილია სპორტული წრეების თანაბარი ხელმისაწვდომობა და შექმნილია პირობები გოგონებისა და ბიჭებისთვის სპორტული წრეებით სარგებლობისთვის </t>
  </si>
  <si>
    <t xml:space="preserve">მწვრთნელების რაოდენობა </t>
  </si>
  <si>
    <t>ა(ა)იპ  სპორტულ-გამაჯანსაღებელ დაწესებულებათა გაერთიანება</t>
  </si>
  <si>
    <t>მონიტორინგი</t>
  </si>
  <si>
    <t>სპორტულ ტურნირებში მონაწილეობა</t>
  </si>
  <si>
    <t xml:space="preserve">უზრუნველყოფილია ფეხბურთისა და რაგბის კლუბების გამართული ფუნქციონირება და ბავშვთა და მოზარდთა ჩართულობა </t>
  </si>
  <si>
    <t>რაგბისტთა სპორტული კლუბში ჩართული 6-დან 18 წლამდე ბავშვებისა და ახალგაზრდების რაოდენობა</t>
  </si>
  <si>
    <t>საფეხბურთო კლუბში ჩართული 6-დან 18 წლამდე ბავშვებისა და ახალგაზრდების რაოდენობა</t>
  </si>
  <si>
    <t xml:space="preserve">რაგბის ტურნირებზე დაკავებული საპრიზო ადგილები </t>
  </si>
  <si>
    <t>გაეროს მდგრადი განვითარების მიზანი (SDG), რომლის მიღწევასაც ემსახურება ქვეპროგრამა</t>
  </si>
  <si>
    <t>მათ შორის კაცი 80%, ქალი20 %</t>
  </si>
  <si>
    <t>მათ შორის კაცი 75%, ქალი25 %</t>
  </si>
  <si>
    <t>მათ შორის კაცი 70%, ქალი 30 %</t>
  </si>
  <si>
    <t>მათ შორის კაცი 70 %, ქალი 30%</t>
  </si>
  <si>
    <t>(მათ შორის ბიჭი 80 %, გოგო 20%)</t>
  </si>
  <si>
    <t>(მათ შორის ბიჭი 80%, გოგო 20%)</t>
  </si>
  <si>
    <t>(მათ შორის ბიჭი 75%, გოგო 25%)</t>
  </si>
  <si>
    <t>(მათ შორის ბიჭი 70%, გოგო 30%)</t>
  </si>
  <si>
    <t>სპორტსმენი (მათ შორის ქალი 10%); მწვრთნელი (მათ შორის, ქალი 10% )</t>
  </si>
  <si>
    <t>სპორტსმენი (მათ შორის ქალი 15%); მწვრთნელი (მათ შორის, ქალი 15% )</t>
  </si>
  <si>
    <t>სტატისტიკური</t>
  </si>
  <si>
    <t>(მათ შორის ბიჭი 90%, 10 გოგო %)</t>
  </si>
  <si>
    <t>(მათ შორის ბიჭი 85 გოგო 15 %)</t>
  </si>
  <si>
    <t>(მათ შორის ქალი 6%)</t>
  </si>
  <si>
    <t>(მათ შორის ქალი 10%)</t>
  </si>
  <si>
    <t>მასობრივი სპორტის განვითარების ხელშეწყობა, ცხოვრების ჯანსაღი წესის პოპულარიზაცია, სპორტზე ხელმისაწვდომობის გაზრდა და სპორტული მიღწევების გაუმჯობესების ხელშეწყობა</t>
  </si>
  <si>
    <t xml:space="preserve"> საპრიზო ადგილები</t>
  </si>
  <si>
    <t>განათლების, კულტურის, სპორტისა და ახალგაზრდობის  სამსახური</t>
  </si>
  <si>
    <t>განათლების, კულტურის, სპორტისა და ახალგაზრდობის  სამსახური, მუნიციპალური ორგანიზაციები ა(ა)იპ-ბი, შ.პ.ს.</t>
  </si>
  <si>
    <t>2026 წელი</t>
  </si>
  <si>
    <t>მუნიციპალიტეტში შემავალ ადმინისტრაციულ ერთეულებში გამართული სპორტული ღონისძიების ხელშეწყობა</t>
  </si>
  <si>
    <t>ცნობილი ვეტერანი ფეხბურთელის იური ჩხაიძის სახელობის ტურნირი</t>
  </si>
  <si>
    <t>ფორს-მაჟორი, მეტეროლოგიური პრობლემები.</t>
  </si>
  <si>
    <t>დაბალი მომართვიანობა</t>
  </si>
  <si>
    <t>ფორს-მაჟორის გამო ტურნირების ჩაშლა</t>
  </si>
  <si>
    <t xml:space="preserve">ა(ა)იპ რაგბის განვითარების კავშირი </t>
  </si>
  <si>
    <t>ფეხბურთისა და რაგბის პოპულარიზაცია და ხელშეწყობა, კლუბებში ბავშვთა და მოზარდთა ჩართულობის უზრუნველყოფა</t>
  </si>
  <si>
    <t xml:space="preserve"> დაბალი მომართვიანობა</t>
  </si>
  <si>
    <t xml:space="preserve"> ტურნირების ჩაშლა</t>
  </si>
  <si>
    <t>I-II</t>
  </si>
  <si>
    <t>მიზანი 3: ჯანსაღი ცხოვრებისა და კეთილდღეობის უზრუნველყოფა ყველა ასაკის
ადამიანისათვის;
მიზანი 4 - ინკლუზიური და თანასწორი განათლების უზრუნველყოფა და უწყვეტი სწავლის შესაძლებლობის შექმნა ყველასათვის</t>
  </si>
  <si>
    <t xml:space="preserve"> ოზურგეთის მუნიციპალიტეტში  სხვადასხვა სახის სპორტული ღონისძიებების და აქტივობების ორგანიზება, მასში მონაწილე სპორტსმენებისა და ახალგაზრდების დაჯილდოება ფასიანი საჩუქრებით; ოლიმპიადის, მსოფლიოს და  ევროპის  ოფიციალური ჩემპიონატების საპრიზო (I,II,III) ადგილებზე გასული, ოზურგეთის მუნიციპალიტეტის სახელით მოასპარეზე სპორტსმენებისა და მწრთვნელების წახალისება ფულადი ჯილდოთი; ღვაწლმოსილი ვეტერანი სპორტსმენების (წარსულში ოზურგეთის  მუნიციპალიტეტის სახელით მოასპარეზე წარმატებული ვეტერანი სპორტსმენი) დაჯილდოება ფულადი და ფასიანი საჩუქრებით;
 სხვადასხვა სპორტულ ღონისძიებებზე სპორტსმენებისა და მწვრთნელების ტრანსპორტირeბაში დახმარება; სართველოს სასკოლო სპორტული ოლიმპიადა და სპორტი ბარიერების გარეშე, ევროპის სპორტის კვირეული, რომლებშიც მონაწილეობას ღებულობენ ოზურგეთის  მუნიციპალიტეტის საჯარო და საბაზო სკოლები.  საერთაშორისო ტურნირი კაიაკინგში, რომელიც იმართება სოფ.შემოქმედში მდინარე ბჟუჟზე და მონაწილეობას იღებს ევროპის ქვეყნებიდან ჩამოსული კაიაკერები, რეგიონალური სპორტული შეჯიბრება შ.შ.მ. პირებს შორის, რომელშიც ჩართულია ოზურგეთის, ლანჩხუთის, ჩოხატაურის ადმინისტრაციულ ერთეულებში მცხოვრები შ.შ.მ. პირები. გურული ველოტურის ორგანიზება/ხელშეწყობა; სპორტის სახეობა"ოფროუდი"ავტომოყვარულთათვის; "დოღი" -  ცხენების შეჯიბრება  მოკლე და გრძელ მანძილზე რბოლაში ;</t>
  </si>
  <si>
    <t>2027 წელი</t>
  </si>
  <si>
    <t xml:space="preserve">      სპორტული ღონისძიებების მხარდაჭერა და ადმინისტრაციულ ერთეულებში არსებულ სპორტულ სკოლებსა და სექციებში გაერთიანებული ახალგაზრდა სპორტსმენების ხელშეწყობა. მოყვარული და პროფესიონალი სპორტსმენების მონაწილეობას ხელშეწყობა სხვადასხვა რანგის გასვლით სპორტულ ტურნირებსა და შეჯიბრებებში</t>
  </si>
  <si>
    <t xml:space="preserve">,,საქართველოს სასკოლო სპორტული ოლიმპიადა", საქართველოს სასკოლო სპორტულ ოლიმპიადის ორგანიზებაში მონაწილეობს, როგორც საქართველოს სასკოლო სპორტული ოლიმპიდის ფედერაცია, ასევე სპორტული აიპები და სიპები, ღონისძიებაში ჩართულია მუნციპალიტეტში შემავალი ადმინისტრაციულ ერთეულებში არსებული 42 საჯარო და სამრევლო სკოლების 1500 მოსწავლეებისაგან (900 ვაჟი, 600 ქალი) შემდგარი სპორტული გუნდები, რომლებიც წარმატებით ასპარეზობენ მუნიციპალურ, ხოლო შემდეგ რეგიონალურ და ფინალურ შეხვედრებში  სპორტის შემდეგ სახეობებში: კალათბურთი, ფეხბურთი, მაგიდის ტენისი, კროსი, ფრენბურთი. ფეხბურთის ფედერაციასთან ერთად იმართება პროექტი  ,,მოყვარულთა თასი"  მუნიციპალიტეტში შემავალ ადმინისტრაციულ ერთეულებში არსებულ მოყვარულ ფეხბურთელთა გუნდებს შორის (სხვადასხვა რაოდენობის გუნდები გამოთქვამენ მონაწილეობის სურვილს, დაახლოებით  8 -10 გუნდი, 200 მდე მოყვარული ფეხბურთელები, 15 -29 წლის მამაკაცები)ტურნირები, როგორც მუნიციპალურ, ასევე რეგიონალურ დონეზე. ,,საქართველოს კომპიუტერული სპორტის ფედერაცია' ,,გურიის კიბერსპორტის ფედერაცია"სთან ერთად ყოველწლიურად ატრებს ტურნირებს, რომელშიც   მონაწილეობას  სავარაუდოდ იღებს  200- მდე ახალგაზრდა ვაჟი 16 წლიდან  30 წლამდე. ფესტივალი ,,საქართველოს კომპიუტერული სპორტი 2019" არის ერთ-ერთი საინტერესო ღონისძიება, რომელიც ერთდროულად მოიცავს სხვადასხვა მიმართულებას: ინტელექტუალური შეჯიბრებები, განათლება, გართობა, სპორტული აქტივობები, გამოფენები, სანახაობრივი შოუები და ა.შ., გამარჯვებულებს ეძლევათ შანსი საქართველოს სახელით იასპარეზონ უცხოეთში გამართულ სხვადასხვა ფესტივალ- ჩემპიონატებზე.
აერთაშორისო ტურნირი „კაიაკინგში“, რომელშიც მონაწილეობს ევროპის ქვეყბებიდან  ჩამოსული კაიაკერები (დაახლოებით 18 ქვეყანა 60 მდე  მონაწილე,   40 მამაკაცი, 20 ქალი). ფინალური ტურნირების დასრულების შემდეგ , დასკვნით ღონისძიებაზე გამარჯვებული კაიაკერები ჯილდოვდებიან ფასიანი საჩუქრებით. წლის ბოლოს იმართება წარმატებული სპორტსმენებისა და მათი მწრთვნელების დაჯილდოება
 </t>
  </si>
  <si>
    <t xml:space="preserve">
. ოლიმპიადა:
I-            ადგილი   5000 ლარი
II-          ადგილი 3000 ლარი
III-        ადგილი 2000 ლარი
      მსოფლიო ჩემპიონატზე:
უმცროსი ასაკის ჭაბუკთა  და გოგონათ შორის  16 წ.-მდე
პირველი ადგილის დაკავებისას -1000 ლარი.
მეორე ადგილი დაკავების შემთხვევაში -800 ლარი.
მესამე ადგილის დაკავების შემთხვევაში-600 ლარი.
ჭაბუკთა  და გოგონათ შორის  18 წ.-მდე
პირველი ადგილის დაკავებისას -1500 ლარი.
მეორე ადგილი დაკავების შემთხვევაში -1200 ლარი.
მესამე ადგილის დაკავების შემთხვევაში-1000 ლარი.
ჭაბუკთა და გოგონათა შორის  18-21 წ.-მდე
პირველი ადგილის დაკავების შემთხვევაში- 2000 ლარი.
მეორე ადგილი დაკავების შემთხვევაში -1800 ლარი.
მესამე ადგილის დაკავების შემთხვევაში-1500 ლარი.
 ახალგაზრდებს შორის  21-23 წ.-მდე
პირველი ადგილის დაკავებისას -2500 ლარი.
მეორე ადგილი დაკავების შემთხვევაში -2000 ლარი.
მესამე ადგილის დაკავების შემთხვევაში-1500 ლარი.
უფროსებს შორის  23 წ. -ზემოთ
პირველი ადგილის დაკავების შემთხვევაში 3000 ლარი.
მეორე ადგილი დაკავების შემთხვევაში -2500 ლარი.
მესამე ადგილის დაკავების შემთხვევაში-2000 ლარი.
ევროპის ჩემპიონატი:
უმცროსი ასაკის ჭაბუკთა  და გოგონათ შორის 16 წ.-მდე
 პირველი ადგილის დაკავებისას -1000 ლარი.
მეორე ადგილი დაკავების შემთხვევაში -800 ლარი.
მესამე ადგილის დაკავების შემთხვევაში-600 ლარი.
ჭაბუკთა და გოგონათა შორის 18-21წ.- მდე
პირველი ადგილის დაკავების შემთხვევაში- 1500 ლარი.
მეორე ადგილი დაკავების შემთხვევაში -1200 ლარი.
მესამე ადგილის დაკავების შემთხვევაში-1000 ლარი.
 ახალგაზრდებს შორის 21-23წ.- მდე
პირველი ადგილის დაკავებისას -2000 ლარი.
მეორე ადგილი დაკავების შემთხვევაში -1500 ლარი.
მესამე ადგილის დაკავების შემთხვევაში-1200 ლარი.
უფროსებს შორის 23 წ.-ზემოთ
პირველი ადგილის დაკავების შემთხვევაში 2500 ლარი.
მეორე ადგილი დაკავების შემთხვევაში -2000 ლარი.
მესამე ადგილის დაკავების შემთხვევაში-1500 ლარი.
მწვრთნელი დაჯილდოვდება ერთჯერადად საუკეთესო ტიტულის მქონე ერთ სპორტსმენზე გადასაცემი ჯილდოს არაუმეტეს 50%-ისა, ხოლო იმ შემთხვევაში, თუ რამდენიმე გამარჯვებული სპორტსმენის მწვრთნელი ერთი და იგივე პიროვნებაა, ყოველი მომდევნო გამარჯვებული სპორტსმენის ჯილდოს არაუმეტეს 20%-ისა.</t>
  </si>
  <si>
    <t>500  (გოგონები 45%,ვაჟი 55%)</t>
  </si>
  <si>
    <t xml:space="preserve">მიზანი 3: ჯანსაღი ცხოვრებისა და კეთილდღეობის უზრუნველყოფა ყველა ასაკის
ადამიანისათვის;
მიზანი 4 - ინკლუზიური და თანასწორი განათლების უზრუნველყოფა და უწყვეტი სწავლის შესაძლებლობის შექმნა ყველასათვის  </t>
  </si>
  <si>
    <r>
      <t>ა(ა)იპ „ოზურგეთის მუნიციპალიტეტის სპორტულ-გამაჯანსაღებელ დაწესებულებათა გაერთიანებაში“  ფუნქციონირებს 18 სპორტული სექცია:  1.ბერძნულ-რომაული ჭიდაობა , 2. თავისუფალი ჭიდაობა 3. ქართული ჭიდაობა 4. ძიუდო 5. კრივი 6. კარატე 7. კიკბოქსინგი 8. ტაეკვონდო 9. მკლავჭიდი 10. მძლეოსნობა 11. ძალოსნობა 12. ქალთა ფეხბურთი 13.ფრენბურთი   14. კალათბურთი 15. ჩოგბურთი  16. ჭადრაკი 17.ფარიკაობა 18. მაგიდის ჩოგბურთი  19. კლასიკური და ტრადიციული საცხენოსნო სახეობები. 
სპორტული ჯგუფების რაოდენობა ყოველწლიურად იზრდება . ამჟამად ფუნქციონირებს 57 ჯგუფი, რომელშიც გაერთიანებულია 1000  სპორტსმენი.   მათ შორის: 850 ბიჭი, 150 გოგო.  მაღალია  ოზურგეთელი სპორტსმენების შედეგები სპორტულ ღონისძიებებზე(ევროპის, საერთაშორისო, რესპუბლიკური ტურნირები) .აღნიშნულ შეჯიბრებებზე ოზურგეთელებმა მოიპოვეს 290 მედალი, მათ შორის: 72 ოქრო, 88  ვერცხლი, 130 ბრინჯაო.  აქედან საერთაშორისო ტურნირზე მოპოვებულია 6 მედალი .მათ შორის: 2 ოქრო, 2 ვერცხლი, 2 ბრინჯაო. მათ შორის ევროპის ჩემპიონატზე 4 მედალი ( ბ/რ ჭიდაობა- 1 ოქრო, 1 ბრინჯაო; მკლავჭიდი-1 ოქრო, 1 ვერცხლი)</t>
    </r>
    <r>
      <rPr>
        <b/>
        <sz val="10"/>
        <color rgb="FFFF0000"/>
        <rFont val="Calibri"/>
        <family val="2"/>
        <scheme val="minor"/>
      </rPr>
      <t xml:space="preserve"> </t>
    </r>
    <r>
      <rPr>
        <sz val="10"/>
        <color theme="1"/>
        <rFont val="Calibri"/>
        <family val="2"/>
        <scheme val="minor"/>
      </rPr>
      <t>სულ სპორტულ წრეებს ემსახურება 50 მწვრთნელი ემსახურებათ და მათ შორის 3 ქალი .</t>
    </r>
    <r>
      <rPr>
        <b/>
        <sz val="10"/>
        <color rgb="FFFF0000"/>
        <rFont val="Calibri"/>
        <family val="2"/>
        <scheme val="minor"/>
      </rPr>
      <t xml:space="preserve"> </t>
    </r>
    <r>
      <rPr>
        <sz val="10"/>
        <color theme="1"/>
        <rFont val="Calibri"/>
        <family val="2"/>
        <scheme val="minor"/>
      </rPr>
      <t xml:space="preserve">მუნიციპალიტეტში სპორტული წრეები ფუნქციონირებს ქალაქ ოზურგეთში და შემდეგ ადმინისტრაციულ ერთეულებში:1.სოფ.შრომა, სოფ.ქვემო ნატანები, სოფ.ბახვი, სოფ.დვაბზუ, სოფ. ბოხვაური, სოფ.მერია, სოფ.შემოქმედი, სოფ,ოზურგეთი, სოფ.ზემო ნატანები, დაბა ნასაკირალი, სოფ.ლიხაური, სოფ.შრომა, სოფ. კვირიკეთი;
</t>
    </r>
    <r>
      <rPr>
        <b/>
        <sz val="10"/>
        <color rgb="FFFF0000"/>
        <rFont val="Calibri"/>
        <family val="2"/>
        <scheme val="minor"/>
      </rPr>
      <t xml:space="preserve"> </t>
    </r>
    <r>
      <rPr>
        <sz val="10"/>
        <color theme="1"/>
        <rFont val="Calibri"/>
        <family val="2"/>
        <scheme val="minor"/>
      </rPr>
      <t>სპორტული ღონისძიებების ორგანიზებაში დახმარება, სპორტულ ღონისძიებებში მონაწილეობებისათვის გუნდებისა მათი მწვრთნელების ტრანსპორტირება საჭიროების შემთხვევაში, სპორტული ინვენტარის გადაცემა წახალისების მიზნით. ადგილობრივ ტრადიციულ ღონისძიებებში მათი ჩართულობა და ღონისძიებებზე გამართულ სპორტულ შეჯიბრებებში გამოვლენილი გამარჯვებული სპორტსმენებისათვის ჯილდოებისა და სამახსოვრო საჩუქრების გადაცემა. დაგეგმილია სპორტულ-გამაჯანსაღებელი მუშაობისა და სპორტსმენთა მომზადების ორგანიზაციული და მეთოდური ხელშეწყობა.</t>
    </r>
  </si>
  <si>
    <t>მოხდება ნიჭიერი და პერსპექტიული ბავშვების გამოვლენა და განვითარება მზადების ყველა ეტაპზე, რათა შემდეგ მოხდეს ძირითადი გუნდისათვის კვალიფიციური ფეხბურთელების და რაგბისტების  ჩამოყალიბება.  სელექციის პროცესი ხელს შეუწყობს საფეხბურთო ჯგუფებისა და გუნდების სასწავლო საწვრთნელი  პროცესის ამაღლებას.   მწვრთნელთა  კვალიფიკაციის  ამაღლება  ერთერთი მთავარი პირობაა შედეგის მისაღწევად.  ამჟამად  შპს საფეხბურთო კლუბ მერცხალში  ფუნქციონირებს  ბავშვთა 7 ასაკობრივი ჯგუფი (U-7-8; U-9-10; U-11-12; U-13-14; U-15-16;) რომლებიც მონაწილეობენ გურია აჭარის და იმერეთის ღია ჩემპიონატებში;  ბავშვებს  ყველანაირი პირობა აქვთ შექმნილი  სპორტული განვითარებისათვის;    2023 წლისათვის ბავშვთა რაოდენობა 350-ია (მათ შორის 14 გოგო),  2024 წელს იგეგმება ბავშვთა რაოდენობის გაზრდა 400 -მდე.  რაგბისტთა სპორტული კლუბი „არწივები“ მონაწილეობს ეროვნული ჩემპიონატის უმაღლეს ლიგაში, გუნდში ვარჯიშობს 40-ი  18 დან 30 წლამდე სპორტსმენი. ასევე ვარჯიშობს 7 დან 18 წლამდე ასაკის 150 ბავშვი, მათ შორის ყველა ბიჭია.</t>
  </si>
  <si>
    <t>150 (მათ შორის 4% გოგო)</t>
  </si>
  <si>
    <t>150 (მათ შორის შორის 0% გოგო)</t>
  </si>
  <si>
    <t>V-VIII</t>
  </si>
  <si>
    <t>ოფიციალური დოკუმენტები</t>
  </si>
  <si>
    <t>საერთაშორისო ტურნირი კაიაკინგში; სპორტის სახეობა"ოფროუდი" ავტო მოყვარულთათვის; 
"დოღი" -  ცხენების შეჯიბრება  მოკლე და გრძელ მანძილზე რბოლაში; 
 ჩემპიონატები ჩოგბურთში;</t>
  </si>
  <si>
    <t>2026  წელი</t>
  </si>
  <si>
    <t>2028  წელი</t>
  </si>
  <si>
    <t>2025-2028 წწ.</t>
  </si>
  <si>
    <t>2028 წელი</t>
  </si>
  <si>
    <t>2024 წელი (საბაზისო მაჩვენებელი)</t>
  </si>
  <si>
    <t>2025 წელი (მიზნობრივი მაჩვენებელი)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</si>
</sst>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р_._-;\-* #,##0.00_р_._-;_-* &quot;-&quot;??_р_._-;_-@_-"/>
    <numFmt numFmtId="165" formatCode="_-* #,##0.0_р_._-;\-* #,##0.0_р_._-;_-* &quot;-&quot;??_р_._-;_-@_-"/>
  </numFmts>
  <fonts count="50">
    <font>
      <sz val="11"/>
      <color theme="1"/>
      <name val="Calibri"/>
      <family val="2"/>
      <charset val="1"/>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b/>
      <i/>
      <sz val="10"/>
      <color theme="1"/>
      <name val="Sylfaen"/>
      <family val="1"/>
      <charset val="204"/>
    </font>
    <font>
      <b/>
      <sz val="11"/>
      <color theme="8" tint="-0.249977111117893"/>
      <name val="Calibri"/>
      <family val="2"/>
      <charset val="204"/>
      <scheme val="minor"/>
    </font>
    <font>
      <b/>
      <sz val="10"/>
      <color theme="8" tint="-0.249977111117893"/>
      <name val="Sylfaen"/>
      <family val="1"/>
      <charset val="204"/>
    </font>
    <font>
      <sz val="9"/>
      <color theme="8" tint="-0.249977111117893"/>
      <name val="Calibri"/>
      <family val="2"/>
      <charset val="1"/>
      <scheme val="minor"/>
    </font>
    <font>
      <b/>
      <sz val="10"/>
      <color theme="8" tint="-0.249977111117893"/>
      <name val="Calibri"/>
      <family val="2"/>
      <charset val="1"/>
      <scheme val="minor"/>
    </font>
    <font>
      <b/>
      <sz val="10"/>
      <color theme="8" tint="-0.249977111117893"/>
      <name val="Calibri"/>
      <family val="2"/>
      <charset val="204"/>
      <scheme val="minor"/>
    </font>
    <font>
      <sz val="10"/>
      <color theme="8" tint="-0.249977111117893"/>
      <name val="Calibri"/>
      <family val="2"/>
      <charset val="204"/>
      <scheme val="minor"/>
    </font>
    <font>
      <b/>
      <sz val="11"/>
      <color theme="8" tint="-0.249977111117893"/>
      <name val="Sylfaen"/>
      <family val="1"/>
      <charset val="204"/>
    </font>
    <font>
      <sz val="11"/>
      <color theme="1"/>
      <name val="Sylfaen"/>
      <family val="1"/>
      <charset val="204"/>
    </font>
    <font>
      <b/>
      <sz val="11"/>
      <color theme="1"/>
      <name val="Sylfaen"/>
      <family val="1"/>
      <charset val="204"/>
    </font>
    <font>
      <sz val="10"/>
      <color theme="1"/>
      <name val="Sylfaen"/>
      <family val="1"/>
      <charset val="204"/>
    </font>
    <font>
      <sz val="9"/>
      <color theme="1"/>
      <name val="Sylfaen"/>
      <family val="1"/>
      <charset val="204"/>
    </font>
    <font>
      <sz val="10"/>
      <name val="Sylfaen"/>
      <family val="1"/>
      <charset val="204"/>
    </font>
    <font>
      <sz val="10"/>
      <name val="Calibri"/>
      <family val="2"/>
      <charset val="1"/>
      <scheme val="minor"/>
    </font>
    <font>
      <sz val="11"/>
      <name val="Calibri"/>
      <family val="2"/>
      <charset val="1"/>
      <scheme val="minor"/>
    </font>
    <font>
      <sz val="9"/>
      <name val="Calibri"/>
      <family val="2"/>
      <charset val="1"/>
      <scheme val="minor"/>
    </font>
    <font>
      <sz val="11"/>
      <name val="Sylfaen"/>
      <family val="1"/>
      <charset val="204"/>
    </font>
    <font>
      <sz val="11"/>
      <name val="Calibri"/>
      <family val="2"/>
      <charset val="204"/>
      <scheme val="minor"/>
    </font>
    <font>
      <sz val="11"/>
      <color theme="1"/>
      <name val="Calibri"/>
      <family val="2"/>
      <scheme val="minor"/>
    </font>
    <font>
      <sz val="9"/>
      <name val="Sylfaen"/>
      <family val="1"/>
    </font>
    <font>
      <sz val="11"/>
      <color theme="1"/>
      <name val="Sylfaen"/>
      <family val="1"/>
    </font>
    <font>
      <sz val="10"/>
      <color theme="1"/>
      <name val="Calibri"/>
      <family val="2"/>
      <charset val="1"/>
      <scheme val="minor"/>
    </font>
    <font>
      <sz val="10"/>
      <name val="Sylfaen"/>
      <family val="1"/>
    </font>
    <font>
      <sz val="11"/>
      <color theme="8" tint="-0.249977111117893"/>
      <name val="Sylfaen"/>
      <family val="1"/>
      <charset val="204"/>
    </font>
    <font>
      <sz val="11"/>
      <color theme="8" tint="-0.249977111117893"/>
      <name val="Calibri"/>
      <family val="2"/>
      <charset val="204"/>
      <scheme val="minor"/>
    </font>
    <font>
      <sz val="9"/>
      <color theme="1"/>
      <name val="Calibri"/>
      <family val="2"/>
      <charset val="1"/>
      <scheme val="minor"/>
    </font>
    <font>
      <sz val="11"/>
      <color theme="1"/>
      <name val="Calibri"/>
      <family val="2"/>
      <charset val="1"/>
      <scheme val="minor"/>
    </font>
    <font>
      <i/>
      <sz val="12"/>
      <color theme="1"/>
      <name val="Sylfaen"/>
      <family val="1"/>
    </font>
    <font>
      <sz val="10"/>
      <name val="Sylfaen"/>
      <family val="1"/>
      <charset val="1"/>
    </font>
    <font>
      <sz val="11"/>
      <name val="Sylfaen"/>
      <family val="1"/>
      <charset val="1"/>
    </font>
    <font>
      <sz val="11"/>
      <name val="Arial Cyr"/>
      <charset val="1"/>
    </font>
    <font>
      <sz val="9"/>
      <name val="Calibri"/>
      <family val="2"/>
      <scheme val="minor"/>
    </font>
    <font>
      <sz val="10"/>
      <name val="Calibri"/>
      <family val="2"/>
      <scheme val="minor"/>
    </font>
    <font>
      <sz val="11"/>
      <name val="Calibri"/>
      <family val="2"/>
      <scheme val="minor"/>
    </font>
    <font>
      <b/>
      <sz val="11"/>
      <color theme="1"/>
      <name val="Calibri"/>
      <family val="2"/>
      <scheme val="minor"/>
    </font>
    <font>
      <sz val="8"/>
      <color theme="1"/>
      <name val="Sylfaen"/>
      <family val="1"/>
    </font>
    <font>
      <b/>
      <sz val="8"/>
      <color theme="8" tint="-0.249977111117893"/>
      <name val="Calibri"/>
      <family val="2"/>
      <charset val="204"/>
      <scheme val="minor"/>
    </font>
    <font>
      <sz val="8"/>
      <color theme="1"/>
      <name val="Calibri"/>
      <family val="2"/>
      <charset val="204"/>
      <scheme val="minor"/>
    </font>
    <font>
      <sz val="10"/>
      <color theme="1"/>
      <name val="Calibri"/>
      <family val="2"/>
      <scheme val="minor"/>
    </font>
    <font>
      <b/>
      <sz val="10"/>
      <color rgb="FFFF0000"/>
      <name val="Calibri"/>
      <family val="2"/>
      <scheme val="minor"/>
    </font>
    <font>
      <b/>
      <sz val="10"/>
      <color theme="1"/>
      <name val="Calibri"/>
      <family val="2"/>
      <scheme val="minor"/>
    </font>
    <font>
      <sz val="8"/>
      <name val="Calibri"/>
      <family val="2"/>
      <charset val="204"/>
      <scheme val="minor"/>
    </font>
    <font>
      <b/>
      <sz val="8"/>
      <color theme="8" tint="-0.249977111117893"/>
      <name val="Sylfaen"/>
      <family val="1"/>
      <charset val="204"/>
    </font>
    <font>
      <b/>
      <sz val="8"/>
      <color theme="8" tint="-0.249977111117893"/>
      <name val="Calibri"/>
      <family val="2"/>
      <charset val="1"/>
      <scheme val="minor"/>
    </font>
    <font>
      <sz val="8"/>
      <name val="Sylfaen"/>
      <family val="1"/>
      <charset val="204"/>
    </font>
    <font>
      <sz val="8"/>
      <name val="Calibri"/>
      <family val="2"/>
      <charset val="1"/>
      <scheme val="minor"/>
    </font>
  </fonts>
  <fills count="3">
    <fill>
      <patternFill patternType="none"/>
    </fill>
    <fill>
      <patternFill patternType="gray125"/>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style="thin">
        <color indexed="64"/>
      </left>
      <right/>
      <top style="thin">
        <color theme="0" tint="-0.34998626667073579"/>
      </top>
      <bottom style="thin">
        <color indexed="64"/>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s>
  <cellStyleXfs count="4">
    <xf numFmtId="0" fontId="0" fillId="0" borderId="0"/>
    <xf numFmtId="0" fontId="22" fillId="0" borderId="0"/>
    <xf numFmtId="0" fontId="22" fillId="0" borderId="0"/>
    <xf numFmtId="164" fontId="30" fillId="0" borderId="0" applyFont="0" applyFill="0" applyBorder="0" applyAlignment="0" applyProtection="0"/>
  </cellStyleXfs>
  <cellXfs count="217">
    <xf numFmtId="0" fontId="0" fillId="0" borderId="0" xfId="0"/>
    <xf numFmtId="0" fontId="0" fillId="0" borderId="0" xfId="0" applyBorder="1"/>
    <xf numFmtId="0" fontId="0" fillId="0" borderId="5" xfId="0" applyBorder="1" applyAlignment="1">
      <alignment horizontal="center" vertical="center"/>
    </xf>
    <xf numFmtId="0" fontId="0" fillId="0" borderId="0" xfId="0" applyAlignment="1">
      <alignment horizontal="left"/>
    </xf>
    <xf numFmtId="0" fontId="5" fillId="0" borderId="1" xfId="0" applyFont="1" applyBorder="1" applyAlignment="1">
      <alignment vertical="center"/>
    </xf>
    <xf numFmtId="0" fontId="6" fillId="0" borderId="1" xfId="0" applyFont="1" applyBorder="1" applyAlignment="1">
      <alignment horizontal="center" vertical="center" wrapText="1"/>
    </xf>
    <xf numFmtId="0" fontId="5" fillId="0" borderId="1" xfId="0" applyFont="1" applyFill="1" applyBorder="1" applyAlignment="1">
      <alignmen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9" fillId="0" borderId="5" xfId="0" applyFont="1" applyBorder="1" applyAlignment="1">
      <alignment horizontal="center" vertical="center"/>
    </xf>
    <xf numFmtId="0" fontId="9" fillId="0" borderId="1"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6" fillId="0" borderId="2" xfId="0" applyFont="1" applyBorder="1" applyAlignment="1">
      <alignment horizontal="center" vertical="center" wrapText="1"/>
    </xf>
    <xf numFmtId="0" fontId="5" fillId="0" borderId="1" xfId="0" applyFont="1" applyBorder="1" applyAlignment="1">
      <alignment vertical="center"/>
    </xf>
    <xf numFmtId="0" fontId="0" fillId="0" borderId="1" xfId="0" applyBorder="1" applyAlignment="1">
      <alignment horizontal="center" vertical="center" wrapText="1"/>
    </xf>
    <xf numFmtId="0" fontId="0" fillId="0" borderId="1" xfId="0" applyBorder="1" applyAlignment="1">
      <alignment horizontal="center" vertical="center" wrapText="1"/>
    </xf>
    <xf numFmtId="9" fontId="16" fillId="0" borderId="1" xfId="0" applyNumberFormat="1" applyFont="1" applyFill="1" applyBorder="1" applyAlignment="1">
      <alignment horizontal="center" vertical="center" wrapText="1"/>
    </xf>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5" fillId="0" borderId="1" xfId="0" applyFont="1" applyBorder="1" applyAlignment="1">
      <alignment horizontal="center" vertical="center"/>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9" fontId="17" fillId="0" borderId="1" xfId="0" applyNumberFormat="1" applyFont="1" applyBorder="1" applyAlignment="1">
      <alignment horizontal="center" vertical="center" wrapText="1"/>
    </xf>
    <xf numFmtId="0" fontId="16" fillId="0" borderId="1" xfId="0" applyFont="1" applyFill="1" applyBorder="1" applyAlignment="1">
      <alignment vertical="center" wrapText="1"/>
    </xf>
    <xf numFmtId="0" fontId="5" fillId="0" borderId="1" xfId="0" applyFont="1" applyBorder="1" applyAlignment="1">
      <alignmen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26" fillId="0" borderId="1" xfId="0" applyFont="1" applyFill="1" applyBorder="1" applyAlignment="1">
      <alignment horizontal="center" vertical="center" wrapText="1"/>
    </xf>
    <xf numFmtId="0" fontId="28" fillId="0" borderId="1" xfId="0" applyFont="1" applyFill="1" applyBorder="1" applyAlignment="1">
      <alignment vertical="center"/>
    </xf>
    <xf numFmtId="0" fontId="28" fillId="0" borderId="1" xfId="0" applyFont="1" applyBorder="1" applyAlignment="1">
      <alignment vertical="center"/>
    </xf>
    <xf numFmtId="0" fontId="32" fillId="2" borderId="1" xfId="1" applyFont="1" applyFill="1" applyBorder="1" applyAlignment="1">
      <alignment horizontal="center" vertical="center" wrapText="1"/>
    </xf>
    <xf numFmtId="0" fontId="33" fillId="2" borderId="1" xfId="1" applyFont="1" applyFill="1" applyBorder="1" applyAlignment="1">
      <alignment horizontal="center" vertical="center" wrapText="1"/>
    </xf>
    <xf numFmtId="165" fontId="18" fillId="2" borderId="1" xfId="3" applyNumberFormat="1" applyFont="1" applyFill="1" applyBorder="1" applyAlignment="1">
      <alignment horizontal="center" vertical="center" wrapText="1"/>
    </xf>
    <xf numFmtId="165" fontId="34" fillId="2" borderId="1" xfId="3" applyNumberFormat="1" applyFont="1" applyFill="1" applyBorder="1" applyAlignment="1">
      <alignment vertical="center" wrapText="1"/>
    </xf>
    <xf numFmtId="3" fontId="18" fillId="0" borderId="1" xfId="0" applyNumberFormat="1" applyFont="1" applyBorder="1" applyAlignment="1">
      <alignment horizontal="center" vertical="center"/>
    </xf>
    <xf numFmtId="165" fontId="35" fillId="2" borderId="2" xfId="3" applyNumberFormat="1" applyFont="1" applyFill="1" applyBorder="1" applyAlignment="1">
      <alignment horizontal="center" vertical="center" wrapText="1"/>
    </xf>
    <xf numFmtId="0" fontId="32" fillId="2" borderId="2" xfId="1" applyFont="1" applyFill="1" applyBorder="1" applyAlignment="1">
      <alignment horizontal="left" vertical="center" wrapText="1" indent="1"/>
    </xf>
    <xf numFmtId="3" fontId="36" fillId="0" borderId="2" xfId="0" applyNumberFormat="1" applyFont="1" applyBorder="1" applyAlignment="1">
      <alignment horizontal="center" vertical="center"/>
    </xf>
    <xf numFmtId="165" fontId="35" fillId="2" borderId="15" xfId="3" applyNumberFormat="1" applyFont="1" applyFill="1" applyBorder="1" applyAlignment="1">
      <alignment horizontal="center" vertical="center" wrapText="1"/>
    </xf>
    <xf numFmtId="0" fontId="32" fillId="2" borderId="15" xfId="1" applyFont="1" applyFill="1" applyBorder="1" applyAlignment="1">
      <alignment horizontal="left" vertical="center" wrapText="1" indent="1"/>
    </xf>
    <xf numFmtId="3" fontId="36" fillId="0" borderId="15" xfId="0" applyNumberFormat="1" applyFont="1" applyBorder="1" applyAlignment="1">
      <alignment horizontal="center" vertical="center"/>
    </xf>
    <xf numFmtId="165" fontId="35" fillId="2" borderId="13" xfId="3" applyNumberFormat="1" applyFont="1" applyFill="1" applyBorder="1" applyAlignment="1">
      <alignment horizontal="center" vertical="center" wrapText="1"/>
    </xf>
    <xf numFmtId="0" fontId="32" fillId="2" borderId="13" xfId="1" applyFont="1" applyFill="1" applyBorder="1" applyAlignment="1">
      <alignment horizontal="left" vertical="center" wrapText="1" indent="1"/>
    </xf>
    <xf numFmtId="3" fontId="36" fillId="0" borderId="13" xfId="0" applyNumberFormat="1" applyFont="1" applyBorder="1" applyAlignment="1">
      <alignment horizontal="center" vertical="center"/>
    </xf>
    <xf numFmtId="3" fontId="36" fillId="0" borderId="1" xfId="0" applyNumberFormat="1" applyFont="1" applyBorder="1" applyAlignment="1">
      <alignment horizontal="center" vertical="center"/>
    </xf>
    <xf numFmtId="3" fontId="0" fillId="0" borderId="0" xfId="0" applyNumberFormat="1"/>
    <xf numFmtId="3" fontId="0" fillId="0" borderId="1" xfId="0" applyNumberFormat="1" applyBorder="1" applyAlignment="1">
      <alignment horizontal="center" vertical="center"/>
    </xf>
    <xf numFmtId="3" fontId="0" fillId="0" borderId="1" xfId="0" applyNumberFormat="1" applyBorder="1" applyAlignment="1">
      <alignment horizontal="center" vertical="center" wrapText="1"/>
    </xf>
    <xf numFmtId="0" fontId="23" fillId="0" borderId="14" xfId="1" applyFont="1" applyBorder="1" applyAlignment="1">
      <alignment vertical="center" wrapText="1"/>
    </xf>
    <xf numFmtId="0" fontId="15" fillId="0" borderId="1" xfId="0" applyFont="1" applyBorder="1" applyAlignment="1">
      <alignment vertical="center" wrapText="1"/>
    </xf>
    <xf numFmtId="0" fontId="8" fillId="0" borderId="1" xfId="0" applyFont="1" applyBorder="1" applyAlignment="1">
      <alignment horizontal="center" vertical="center" wrapText="1"/>
    </xf>
    <xf numFmtId="0" fontId="17" fillId="0" borderId="1" xfId="0" applyFont="1" applyBorder="1" applyAlignment="1">
      <alignment horizontal="center" vertical="center" wrapText="1"/>
    </xf>
    <xf numFmtId="3" fontId="17" fillId="0" borderId="1" xfId="0" applyNumberFormat="1" applyFont="1" applyBorder="1" applyAlignment="1">
      <alignment horizontal="center" vertical="center"/>
    </xf>
    <xf numFmtId="0" fontId="0" fillId="0" borderId="10" xfId="0" applyBorder="1" applyAlignment="1">
      <alignment horizontal="center" vertical="center"/>
    </xf>
    <xf numFmtId="0" fontId="0" fillId="0" borderId="18" xfId="0" applyBorder="1" applyAlignment="1">
      <alignment horizontal="center" vertical="center"/>
    </xf>
    <xf numFmtId="0" fontId="0" fillId="0" borderId="15" xfId="0" applyBorder="1" applyAlignment="1">
      <alignment horizontal="center" vertical="center" wrapText="1"/>
    </xf>
    <xf numFmtId="0" fontId="0" fillId="0" borderId="17" xfId="0" applyBorder="1"/>
    <xf numFmtId="3" fontId="29" fillId="0" borderId="2" xfId="0" applyNumberFormat="1" applyFont="1" applyBorder="1" applyAlignment="1">
      <alignment horizontal="center" vertical="center" wrapText="1"/>
    </xf>
    <xf numFmtId="3" fontId="19" fillId="0" borderId="15" xfId="0" applyNumberFormat="1" applyFont="1" applyBorder="1" applyAlignment="1">
      <alignment horizontal="center" vertical="center"/>
    </xf>
    <xf numFmtId="3" fontId="19" fillId="0" borderId="15" xfId="0" applyNumberFormat="1" applyFont="1" applyBorder="1" applyAlignment="1">
      <alignment horizontal="center" vertical="center" wrapText="1"/>
    </xf>
    <xf numFmtId="3" fontId="20" fillId="0" borderId="13" xfId="0" applyNumberFormat="1" applyFont="1" applyBorder="1" applyAlignment="1">
      <alignment horizontal="center" vertical="center" wrapText="1"/>
    </xf>
    <xf numFmtId="3" fontId="20" fillId="0" borderId="1" xfId="0" applyNumberFormat="1" applyFont="1" applyBorder="1" applyAlignment="1">
      <alignment horizontal="center" vertical="center" wrapText="1"/>
    </xf>
    <xf numFmtId="3" fontId="19" fillId="0" borderId="1" xfId="0" applyNumberFormat="1" applyFont="1" applyBorder="1" applyAlignment="1">
      <alignment horizontal="center" vertical="center" wrapText="1"/>
    </xf>
    <xf numFmtId="0" fontId="6" fillId="0" borderId="11" xfId="0" applyFont="1" applyBorder="1" applyAlignment="1">
      <alignment horizontal="center" vertical="center" wrapText="1"/>
    </xf>
    <xf numFmtId="0" fontId="6" fillId="0" borderId="2" xfId="0" applyFont="1" applyFill="1" applyBorder="1" applyAlignment="1">
      <alignment horizontal="center" vertical="center" wrapText="1"/>
    </xf>
    <xf numFmtId="0" fontId="25" fillId="0" borderId="1" xfId="0" applyFont="1" applyBorder="1" applyAlignment="1">
      <alignment horizontal="center" vertical="center" wrapText="1"/>
    </xf>
    <xf numFmtId="0" fontId="5" fillId="0" borderId="1" xfId="0" applyFont="1" applyBorder="1" applyAlignment="1">
      <alignment vertical="center"/>
    </xf>
    <xf numFmtId="0" fontId="0" fillId="0" borderId="1" xfId="0" applyBorder="1" applyAlignment="1">
      <alignment horizontal="center" vertical="center" wrapText="1"/>
    </xf>
    <xf numFmtId="0" fontId="5" fillId="0" borderId="1" xfId="0" applyFont="1" applyBorder="1" applyAlignment="1">
      <alignment vertical="center" wrapText="1"/>
    </xf>
    <xf numFmtId="0" fontId="21" fillId="0" borderId="1" xfId="0" applyFont="1" applyBorder="1" applyAlignment="1">
      <alignment horizontal="center" vertical="center"/>
    </xf>
    <xf numFmtId="0" fontId="16" fillId="0" borderId="1" xfId="0" applyNumberFormat="1" applyFont="1" applyFill="1" applyBorder="1" applyAlignment="1">
      <alignment horizontal="center" vertical="center" wrapText="1"/>
    </xf>
    <xf numFmtId="0" fontId="21" fillId="0" borderId="0" xfId="0" applyFont="1" applyBorder="1" applyAlignment="1">
      <alignment vertical="center" wrapText="1"/>
    </xf>
    <xf numFmtId="3" fontId="17" fillId="0" borderId="1" xfId="0" applyNumberFormat="1" applyFont="1" applyBorder="1" applyAlignment="1">
      <alignment horizontal="center" vertical="center" wrapText="1"/>
    </xf>
    <xf numFmtId="3" fontId="29" fillId="0" borderId="2" xfId="0" applyNumberFormat="1" applyFont="1" applyBorder="1" applyAlignment="1">
      <alignment horizontal="center" vertical="center"/>
    </xf>
    <xf numFmtId="0" fontId="46" fillId="0" borderId="1" xfId="0" applyFont="1" applyBorder="1" applyAlignment="1">
      <alignment horizontal="center" vertical="center" wrapText="1"/>
    </xf>
    <xf numFmtId="0" fontId="47" fillId="0" borderId="1" xfId="0" applyFont="1" applyBorder="1" applyAlignment="1">
      <alignment horizontal="center" vertical="center" wrapText="1"/>
    </xf>
    <xf numFmtId="0" fontId="48" fillId="0" borderId="1" xfId="0" applyFont="1" applyFill="1" applyBorder="1" applyAlignment="1">
      <alignment horizontal="center" vertical="center" wrapText="1"/>
    </xf>
    <xf numFmtId="9" fontId="48" fillId="0" borderId="1" xfId="0" applyNumberFormat="1" applyFont="1" applyFill="1" applyBorder="1" applyAlignment="1">
      <alignment horizontal="center" vertical="center" wrapText="1"/>
    </xf>
    <xf numFmtId="0" fontId="49" fillId="0" borderId="1" xfId="0" applyFont="1" applyBorder="1" applyAlignment="1">
      <alignment horizontal="center" vertical="center" wrapText="1"/>
    </xf>
    <xf numFmtId="0" fontId="49" fillId="0" borderId="1" xfId="0" applyFont="1" applyFill="1" applyBorder="1" applyAlignment="1">
      <alignment horizontal="center" vertical="center" wrapText="1"/>
    </xf>
    <xf numFmtId="9" fontId="49" fillId="0" borderId="1" xfId="0" applyNumberFormat="1" applyFont="1" applyFill="1" applyBorder="1" applyAlignment="1">
      <alignment horizontal="center" vertical="center" wrapText="1"/>
    </xf>
    <xf numFmtId="0" fontId="48" fillId="0" borderId="1" xfId="0" applyFont="1" applyBorder="1" applyAlignment="1">
      <alignment horizontal="center" vertical="center" wrapText="1"/>
    </xf>
    <xf numFmtId="0" fontId="40" fillId="0" borderId="1" xfId="0" applyFont="1" applyBorder="1" applyAlignment="1">
      <alignment horizontal="center" vertical="center" wrapText="1"/>
    </xf>
    <xf numFmtId="0" fontId="48" fillId="0" borderId="1" xfId="0" applyFont="1" applyFill="1" applyBorder="1" applyAlignment="1">
      <alignment horizontal="left" vertical="center" wrapText="1"/>
    </xf>
    <xf numFmtId="0" fontId="48" fillId="2" borderId="4" xfId="0" applyFont="1" applyFill="1" applyBorder="1" applyAlignment="1">
      <alignment horizontal="center" vertical="center" wrapText="1"/>
    </xf>
    <xf numFmtId="0" fontId="48" fillId="2" borderId="1" xfId="0" applyFont="1" applyFill="1" applyBorder="1" applyAlignment="1">
      <alignment horizontal="center" vertical="center" wrapText="1"/>
    </xf>
    <xf numFmtId="9" fontId="49" fillId="0" borderId="1" xfId="0" applyNumberFormat="1" applyFont="1" applyBorder="1" applyAlignment="1">
      <alignment horizontal="center" vertical="center" wrapText="1"/>
    </xf>
    <xf numFmtId="0" fontId="31" fillId="0" borderId="0" xfId="2" applyFont="1" applyAlignment="1">
      <alignment vertical="center"/>
    </xf>
    <xf numFmtId="0" fontId="31" fillId="0" borderId="7" xfId="2" applyFont="1" applyBorder="1" applyAlignment="1">
      <alignment horizontal="left" vertical="center"/>
    </xf>
    <xf numFmtId="0" fontId="31" fillId="0" borderId="7" xfId="2" applyFont="1" applyBorder="1" applyAlignment="1">
      <alignment horizontal="center" vertical="center" wrapText="1"/>
    </xf>
    <xf numFmtId="0" fontId="24" fillId="0" borderId="1" xfId="2" applyFont="1" applyBorder="1" applyAlignment="1">
      <alignment horizontal="center" vertical="center" wrapText="1"/>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22" fillId="0" borderId="3" xfId="0" applyFont="1" applyBorder="1" applyAlignment="1">
      <alignment horizontal="justify" vertical="center" wrapText="1"/>
    </xf>
    <xf numFmtId="0" fontId="22" fillId="0" borderId="4" xfId="0" applyFont="1" applyBorder="1" applyAlignment="1">
      <alignment horizontal="justify" vertical="center" wrapText="1"/>
    </xf>
    <xf numFmtId="0" fontId="22" fillId="0" borderId="5" xfId="0" applyFont="1" applyBorder="1" applyAlignment="1">
      <alignment horizontal="justify" vertical="center" wrapText="1"/>
    </xf>
    <xf numFmtId="0" fontId="4" fillId="0" borderId="0" xfId="0" applyFont="1"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5" fillId="0" borderId="1" xfId="0" applyFont="1" applyBorder="1" applyAlignment="1">
      <alignment vertical="center"/>
    </xf>
    <xf numFmtId="49" fontId="12" fillId="0" borderId="3" xfId="0" applyNumberFormat="1" applyFont="1" applyBorder="1" applyAlignment="1">
      <alignment horizontal="center" vertical="center"/>
    </xf>
    <xf numFmtId="49" fontId="12" fillId="0" borderId="5" xfId="0" applyNumberFormat="1"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5" fillId="0" borderId="3" xfId="0" applyFont="1" applyBorder="1" applyAlignment="1">
      <alignment horizontal="left" vertical="center" wrapText="1"/>
    </xf>
    <xf numFmtId="0" fontId="5" fillId="0" borderId="5" xfId="0" applyFont="1" applyBorder="1" applyAlignment="1">
      <alignment horizontal="left" vertical="center" wrapText="1"/>
    </xf>
    <xf numFmtId="0" fontId="5" fillId="0" borderId="3" xfId="0" applyFont="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1" fillId="0" borderId="5" xfId="0" applyFont="1" applyBorder="1" applyAlignment="1">
      <alignment horizontal="left" vertical="center" wrapText="1"/>
    </xf>
    <xf numFmtId="0" fontId="1"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5"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5" xfId="0" applyFont="1" applyBorder="1" applyAlignment="1">
      <alignment horizontal="justify" vertical="center" wrapText="1"/>
    </xf>
    <xf numFmtId="0" fontId="5" fillId="0" borderId="2" xfId="0" applyFont="1" applyBorder="1" applyAlignment="1">
      <alignment horizontal="center" vertical="center"/>
    </xf>
    <xf numFmtId="0" fontId="5" fillId="0" borderId="12" xfId="0" applyFont="1" applyBorder="1" applyAlignment="1">
      <alignment horizontal="center" vertical="center"/>
    </xf>
    <xf numFmtId="0" fontId="0" fillId="0" borderId="1" xfId="0" applyBorder="1" applyAlignment="1">
      <alignment horizontal="center" vertical="center" wrapText="1"/>
    </xf>
    <xf numFmtId="0" fontId="2" fillId="0" borderId="1" xfId="0" applyFont="1" applyBorder="1" applyAlignment="1">
      <alignment vertical="center" wrapText="1"/>
    </xf>
    <xf numFmtId="0" fontId="0" fillId="0" borderId="15" xfId="0" applyBorder="1" applyAlignment="1">
      <alignment horizontal="left" vertical="center" wrapText="1"/>
    </xf>
    <xf numFmtId="0" fontId="5" fillId="0" borderId="11" xfId="0" applyFont="1" applyBorder="1" applyAlignment="1">
      <alignment horizontal="left" vertical="center"/>
    </xf>
    <xf numFmtId="0" fontId="5" fillId="0" borderId="9" xfId="0" applyFont="1" applyBorder="1" applyAlignment="1">
      <alignment horizontal="left" vertical="center"/>
    </xf>
    <xf numFmtId="0" fontId="5" fillId="0" borderId="10" xfId="0" applyFont="1" applyBorder="1" applyAlignment="1">
      <alignment horizontal="left" vertical="center"/>
    </xf>
    <xf numFmtId="0" fontId="0" fillId="0" borderId="13" xfId="0" applyBorder="1" applyAlignment="1">
      <alignment horizontal="left" vertical="center" wrapText="1"/>
    </xf>
    <xf numFmtId="0" fontId="5" fillId="0" borderId="1" xfId="0" applyFont="1" applyBorder="1" applyAlignment="1">
      <alignment horizontal="left" vertical="center"/>
    </xf>
    <xf numFmtId="0" fontId="0" fillId="0" borderId="2" xfId="0" applyBorder="1" applyAlignment="1">
      <alignment horizontal="left"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21" fillId="0" borderId="1" xfId="0" applyFont="1" applyBorder="1" applyAlignment="1">
      <alignment horizontal="left" vertical="center" wrapText="1"/>
    </xf>
    <xf numFmtId="0" fontId="12" fillId="0" borderId="1" xfId="0" applyFont="1" applyFill="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vertical="center"/>
    </xf>
    <xf numFmtId="0" fontId="2" fillId="0" borderId="1" xfId="0" applyFont="1" applyBorder="1" applyAlignment="1">
      <alignment horizontal="justify" vertical="center" wrapText="1"/>
    </xf>
    <xf numFmtId="0" fontId="39" fillId="2" borderId="3" xfId="0" applyFont="1" applyFill="1" applyBorder="1" applyAlignment="1">
      <alignment horizontal="justify" vertical="center" wrapText="1"/>
    </xf>
    <xf numFmtId="0" fontId="39" fillId="2" borderId="4" xfId="0" applyFont="1" applyFill="1" applyBorder="1" applyAlignment="1">
      <alignment horizontal="justify" vertical="center" wrapText="1"/>
    </xf>
    <xf numFmtId="0" fontId="39" fillId="2" borderId="5" xfId="0" applyFont="1" applyFill="1" applyBorder="1" applyAlignment="1">
      <alignment horizontal="justify" vertical="center" wrapText="1"/>
    </xf>
    <xf numFmtId="0" fontId="40" fillId="0" borderId="3" xfId="0" applyFont="1" applyBorder="1" applyAlignment="1">
      <alignment horizontal="left" vertical="center"/>
    </xf>
    <xf numFmtId="0" fontId="40" fillId="0" borderId="4" xfId="0" applyFont="1" applyBorder="1" applyAlignment="1">
      <alignment horizontal="left" vertical="center"/>
    </xf>
    <xf numFmtId="0" fontId="40" fillId="0" borderId="5" xfId="0" applyFont="1" applyBorder="1" applyAlignment="1">
      <alignment horizontal="left" vertical="center"/>
    </xf>
    <xf numFmtId="0" fontId="41" fillId="0" borderId="19" xfId="0" applyFont="1" applyBorder="1" applyAlignment="1">
      <alignment horizontal="justify" vertical="center" wrapText="1"/>
    </xf>
    <xf numFmtId="0" fontId="41" fillId="0" borderId="20" xfId="0" applyFont="1" applyBorder="1" applyAlignment="1">
      <alignment horizontal="justify" vertical="center" wrapText="1"/>
    </xf>
    <xf numFmtId="0" fontId="41" fillId="0" borderId="21" xfId="0" applyFont="1" applyBorder="1" applyAlignment="1">
      <alignment horizontal="justify" vertical="center"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41" fillId="0" borderId="22" xfId="0" applyFont="1" applyBorder="1" applyAlignment="1">
      <alignment horizontal="justify" vertical="center" wrapText="1"/>
    </xf>
    <xf numFmtId="0" fontId="41" fillId="0" borderId="23" xfId="0" applyFont="1" applyBorder="1" applyAlignment="1">
      <alignment horizontal="justify" vertical="center" wrapText="1"/>
    </xf>
    <xf numFmtId="0" fontId="41" fillId="0" borderId="24" xfId="0" applyFont="1" applyBorder="1" applyAlignment="1">
      <alignment horizontal="justify" vertical="center" wrapText="1"/>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3" fontId="14" fillId="0" borderId="3" xfId="0" applyNumberFormat="1" applyFont="1" applyBorder="1" applyAlignment="1">
      <alignment horizontal="center" vertical="center"/>
    </xf>
    <xf numFmtId="3" fontId="14" fillId="0" borderId="5" xfId="0" applyNumberFormat="1" applyFont="1" applyBorder="1" applyAlignment="1">
      <alignment horizontal="center" vertical="center"/>
    </xf>
    <xf numFmtId="0" fontId="10" fillId="0" borderId="1" xfId="0" applyFont="1" applyBorder="1" applyAlignment="1">
      <alignment horizontal="left" vertical="center"/>
    </xf>
    <xf numFmtId="3" fontId="14" fillId="0" borderId="1" xfId="0" applyNumberFormat="1" applyFont="1" applyBorder="1" applyAlignment="1">
      <alignment horizontal="center" vertical="center"/>
    </xf>
    <xf numFmtId="0" fontId="11" fillId="0" borderId="1" xfId="0" applyFont="1" applyBorder="1" applyAlignment="1">
      <alignment horizontal="left" vertical="center" wrapText="1"/>
    </xf>
    <xf numFmtId="0" fontId="12" fillId="0" borderId="1" xfId="0" applyFont="1" applyFill="1" applyBorder="1" applyAlignment="1">
      <alignment horizontal="center" vertical="center" wrapText="1"/>
    </xf>
    <xf numFmtId="0" fontId="27" fillId="0" borderId="1" xfId="0" applyFont="1" applyBorder="1" applyAlignment="1">
      <alignment vertical="center"/>
    </xf>
    <xf numFmtId="49" fontId="12" fillId="0" borderId="1" xfId="0" applyNumberFormat="1" applyFont="1" applyBorder="1" applyAlignment="1">
      <alignment horizontal="center" vertical="center"/>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0" fillId="0" borderId="1" xfId="0" applyFont="1" applyBorder="1" applyAlignment="1">
      <alignment horizontal="center" vertical="center" wrapText="1"/>
    </xf>
    <xf numFmtId="0" fontId="28" fillId="0" borderId="1" xfId="0" applyFont="1" applyBorder="1" applyAlignment="1">
      <alignment horizontal="left" vertical="center"/>
    </xf>
    <xf numFmtId="0" fontId="12" fillId="0" borderId="1" xfId="0" applyFont="1" applyBorder="1" applyAlignment="1">
      <alignment horizontal="center" vertical="center"/>
    </xf>
    <xf numFmtId="0" fontId="5" fillId="0" borderId="1" xfId="0" applyFont="1" applyBorder="1" applyAlignment="1">
      <alignment horizontal="center" vertical="center"/>
    </xf>
    <xf numFmtId="0" fontId="37" fillId="0" borderId="11" xfId="0" applyFont="1" applyBorder="1" applyAlignment="1">
      <alignment vertical="center" wrapText="1"/>
    </xf>
    <xf numFmtId="0" fontId="37" fillId="0" borderId="9" xfId="0" applyFont="1" applyBorder="1" applyAlignment="1">
      <alignment vertical="center" wrapText="1"/>
    </xf>
    <xf numFmtId="0" fontId="37" fillId="0" borderId="10" xfId="0" applyFont="1" applyBorder="1" applyAlignment="1">
      <alignment vertical="center" wrapText="1"/>
    </xf>
    <xf numFmtId="3" fontId="16" fillId="0" borderId="3" xfId="0" applyNumberFormat="1" applyFont="1" applyBorder="1" applyAlignment="1">
      <alignment horizontal="center" vertical="center"/>
    </xf>
    <xf numFmtId="3" fontId="16" fillId="0" borderId="5" xfId="0" applyNumberFormat="1" applyFont="1" applyBorder="1" applyAlignment="1">
      <alignment horizontal="center" vertical="center"/>
    </xf>
    <xf numFmtId="0" fontId="20" fillId="0" borderId="1" xfId="0" applyFont="1" applyFill="1" applyBorder="1" applyAlignment="1">
      <alignment horizontal="center" vertical="center" wrapText="1"/>
    </xf>
    <xf numFmtId="0" fontId="11" fillId="0" borderId="1" xfId="0" applyFont="1" applyBorder="1" applyAlignment="1">
      <alignment vertical="center"/>
    </xf>
    <xf numFmtId="0" fontId="13" fillId="0" borderId="1" xfId="0" applyFont="1" applyBorder="1" applyAlignment="1">
      <alignment horizontal="center" vertical="center"/>
    </xf>
    <xf numFmtId="3" fontId="16" fillId="0" borderId="1" xfId="0" applyNumberFormat="1" applyFont="1" applyBorder="1" applyAlignment="1">
      <alignment horizontal="center" vertical="center"/>
    </xf>
    <xf numFmtId="0" fontId="9" fillId="0" borderId="1" xfId="0" applyFont="1" applyBorder="1" applyAlignment="1">
      <alignment horizontal="left" vertical="center"/>
    </xf>
    <xf numFmtId="0" fontId="21" fillId="0" borderId="3" xfId="0" applyFont="1" applyBorder="1" applyAlignment="1">
      <alignment horizontal="justify" vertical="center" wrapText="1"/>
    </xf>
    <xf numFmtId="0" fontId="21" fillId="0" borderId="4" xfId="0" applyFont="1" applyBorder="1" applyAlignment="1">
      <alignment horizontal="justify" vertical="center" wrapText="1"/>
    </xf>
    <xf numFmtId="0" fontId="21" fillId="0" borderId="5" xfId="0" applyFont="1" applyBorder="1" applyAlignment="1">
      <alignment horizontal="justify" vertical="center" wrapText="1"/>
    </xf>
    <xf numFmtId="0" fontId="42" fillId="0" borderId="3" xfId="0" applyFont="1" applyBorder="1" applyAlignment="1">
      <alignment horizontal="justify" vertical="center" wrapText="1"/>
    </xf>
    <xf numFmtId="0" fontId="44" fillId="0" borderId="4" xfId="0" applyFont="1" applyBorder="1" applyAlignment="1">
      <alignment horizontal="justify" vertical="center" wrapText="1"/>
    </xf>
    <xf numFmtId="0" fontId="44" fillId="0" borderId="5" xfId="0" applyFont="1" applyBorder="1" applyAlignment="1">
      <alignment horizontal="justify" vertical="center" wrapText="1"/>
    </xf>
    <xf numFmtId="0" fontId="37" fillId="0" borderId="16" xfId="0" applyFont="1" applyBorder="1" applyAlignment="1">
      <alignment vertical="center"/>
    </xf>
    <xf numFmtId="0" fontId="37" fillId="0" borderId="17" xfId="0" applyFont="1" applyBorder="1" applyAlignment="1">
      <alignment vertical="center"/>
    </xf>
    <xf numFmtId="0" fontId="37" fillId="0" borderId="18" xfId="0" applyFont="1" applyBorder="1" applyAlignment="1">
      <alignment vertical="center"/>
    </xf>
    <xf numFmtId="0" fontId="37" fillId="0" borderId="16" xfId="0" applyFont="1" applyBorder="1" applyAlignment="1">
      <alignment vertical="center" wrapText="1"/>
    </xf>
    <xf numFmtId="0" fontId="37" fillId="0" borderId="17" xfId="0" applyFont="1" applyBorder="1" applyAlignment="1">
      <alignment vertical="center" wrapText="1"/>
    </xf>
    <xf numFmtId="0" fontId="37" fillId="0" borderId="18" xfId="0" applyFont="1" applyBorder="1" applyAlignment="1">
      <alignment vertical="center" wrapText="1"/>
    </xf>
    <xf numFmtId="0" fontId="37" fillId="0" borderId="6" xfId="0" applyFont="1" applyBorder="1" applyAlignment="1">
      <alignment horizontal="left" vertical="center"/>
    </xf>
    <xf numFmtId="0" fontId="37" fillId="0" borderId="7" xfId="0" applyFont="1" applyBorder="1" applyAlignment="1">
      <alignment horizontal="left" vertical="center"/>
    </xf>
    <xf numFmtId="0" fontId="37" fillId="0" borderId="8" xfId="0" applyFont="1" applyBorder="1" applyAlignment="1">
      <alignment horizontal="left" vertical="center"/>
    </xf>
    <xf numFmtId="0" fontId="5" fillId="0" borderId="3" xfId="0" applyFont="1" applyBorder="1" applyAlignment="1">
      <alignment horizontal="justify" vertical="center"/>
    </xf>
    <xf numFmtId="0" fontId="5" fillId="0" borderId="4" xfId="0" applyFont="1" applyBorder="1" applyAlignment="1">
      <alignment horizontal="justify" vertical="center"/>
    </xf>
    <xf numFmtId="0" fontId="5" fillId="0" borderId="5" xfId="0" applyFont="1" applyBorder="1" applyAlignment="1">
      <alignment horizontal="justify"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5" xfId="0" applyFont="1" applyBorder="1" applyAlignment="1">
      <alignment vertical="center" wrapText="1"/>
    </xf>
    <xf numFmtId="0" fontId="40" fillId="0" borderId="1" xfId="0" applyFont="1" applyBorder="1" applyAlignment="1">
      <alignment horizontal="center" vertical="center"/>
    </xf>
    <xf numFmtId="0" fontId="45" fillId="0" borderId="1" xfId="0" applyFont="1" applyBorder="1" applyAlignment="1">
      <alignment horizontal="center" vertical="center" wrapText="1"/>
    </xf>
    <xf numFmtId="0" fontId="38" fillId="0" borderId="4" xfId="0" applyFont="1" applyBorder="1" applyAlignment="1">
      <alignment horizontal="justify" vertical="center" wrapText="1"/>
    </xf>
    <xf numFmtId="0" fontId="38" fillId="0" borderId="5" xfId="0" applyFont="1" applyBorder="1" applyAlignment="1">
      <alignment horizontal="justify" vertical="center" wrapText="1"/>
    </xf>
    <xf numFmtId="0" fontId="0" fillId="0" borderId="1" xfId="0" applyBorder="1" applyAlignment="1">
      <alignment horizontal="left" vertical="center" wrapText="1"/>
    </xf>
  </cellXfs>
  <cellStyles count="4">
    <cellStyle name="Normal" xfId="0" builtinId="0"/>
    <cellStyle name="Normal 3 2" xfId="1"/>
    <cellStyle name="Обычный 2" xfId="2"/>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502-&#4313;&#4323;&#4314;&#4322;&#4323;&#4320;&#4312;&#4321;%20&#4306;&#4304;&#4316;&#4309;&#4312;&#4311;&#4304;&#4320;&#4308;&#4305;&#4312;&#4321;%20&#4334;&#4308;&#4314;&#4328;&#4308;&#4332;&#4327;&#4317;&#4305;&#43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503-&#4304;&#4334;&#4304;&#4314;&#4306;&#4304;&#4310;&#4320;&#4307;&#4323;&#4314;&#4312;%20&#4318;&#4320;&#4317;&#4306;&#4320;&#4304;&#4315;&#4308;&#4305;&#431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504-&#4320;&#4308;&#4314;&#4312;&#4306;&#4312;&#4323;&#4320;&#4312;%20&#4317;&#4320;&#4306;&#4304;&#4316;&#4312;&#4310;&#4304;&#4330;&#4312;&#4308;&#4305;&#4312;&#4321;%20&#4334;&#4308;&#4314;&#4328;&#4308;&#4332;&#4327;&#4317;&#4305;&#43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02"/>
      <sheetName val="ინდიკატორი 0502"/>
      <sheetName val="050201"/>
      <sheetName val="7"/>
      <sheetName val="ინდიკატორი 050201"/>
      <sheetName val="050202"/>
      <sheetName val="ინდიკატორი 050202"/>
      <sheetName val="050204"/>
      <sheetName val="ინდიკატორი 050204"/>
      <sheetName val="05020202"/>
      <sheetName val="ინდიკატორი 05020202"/>
      <sheetName val="05020203"/>
      <sheetName val="ინდიკატორი 05020203"/>
      <sheetName val="."/>
      <sheetName val="05020204"/>
      <sheetName val="ინდიკატორი 05020204"/>
      <sheetName val="05020205 "/>
      <sheetName val="ინდიკატორი 05020205 "/>
      <sheetName val="05020206"/>
      <sheetName val="ინდიკატორი 05020206"/>
      <sheetName val="05020207"/>
      <sheetName val="ინდიკატორი 05020207"/>
      <sheetName val="05020208"/>
      <sheetName val="ინდიკატორი 05020208"/>
      <sheetName val="05020209"/>
      <sheetName val="ინდიკატორი 05020209"/>
    </sheetNames>
    <sheetDataSet>
      <sheetData sheetId="0">
        <row r="12">
          <cell r="C12">
            <v>400000</v>
          </cell>
          <cell r="D12">
            <v>370000</v>
          </cell>
          <cell r="E12">
            <v>400000</v>
          </cell>
          <cell r="F12">
            <v>400000</v>
          </cell>
        </row>
        <row r="13">
          <cell r="C13">
            <v>200000</v>
          </cell>
          <cell r="D13">
            <v>90000</v>
          </cell>
          <cell r="E13">
            <v>100000</v>
          </cell>
          <cell r="F13">
            <v>100000</v>
          </cell>
        </row>
        <row r="14">
          <cell r="C14">
            <v>3864000</v>
          </cell>
          <cell r="D14">
            <v>4100000</v>
          </cell>
          <cell r="E14">
            <v>4520000</v>
          </cell>
          <cell r="F14">
            <v>5070000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03"/>
      <sheetName val="ინდიკატორი 0503 "/>
      <sheetName val="050301"/>
      <sheetName val="ინდიკატორი 050301"/>
      <sheetName val="050302"/>
      <sheetName val="ინდიკატორი 050302"/>
    </sheetNames>
    <sheetDataSet>
      <sheetData sheetId="0">
        <row r="12">
          <cell r="C12">
            <v>150000</v>
          </cell>
          <cell r="D12">
            <v>110000</v>
          </cell>
          <cell r="E12">
            <v>110000</v>
          </cell>
          <cell r="F12">
            <v>110000</v>
          </cell>
        </row>
        <row r="13">
          <cell r="C13">
            <v>50000</v>
          </cell>
          <cell r="D13">
            <v>40000</v>
          </cell>
          <cell r="E13">
            <v>40000</v>
          </cell>
          <cell r="F13">
            <v>40000</v>
          </cell>
        </row>
      </sheetData>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04"/>
      <sheetName val="ინდიკატორი 0504"/>
      <sheetName val="050401"/>
      <sheetName val="ინდიკატორი 050401"/>
      <sheetName val="050402"/>
      <sheetName val="ინდიკატორი 050402"/>
    </sheetNames>
    <sheetDataSet>
      <sheetData sheetId="0">
        <row r="12">
          <cell r="C12">
            <v>80000</v>
          </cell>
          <cell r="D12">
            <v>80000</v>
          </cell>
          <cell r="E12">
            <v>80000</v>
          </cell>
          <cell r="F12">
            <v>80000</v>
          </cell>
        </row>
        <row r="13">
          <cell r="C13">
            <v>20000</v>
          </cell>
          <cell r="D13">
            <v>20000</v>
          </cell>
          <cell r="E13">
            <v>20000</v>
          </cell>
          <cell r="F13">
            <v>20000</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tabSelected="1" topLeftCell="A4" workbookViewId="0">
      <selection activeCell="F18" sqref="F18"/>
    </sheetView>
  </sheetViews>
  <sheetFormatPr defaultRowHeight="15"/>
  <cols>
    <col min="1" max="1" width="17" customWidth="1"/>
    <col min="2" max="2" width="53.5703125" customWidth="1"/>
    <col min="3" max="6" width="13.42578125" customWidth="1"/>
  </cols>
  <sheetData>
    <row r="1" spans="1:6" ht="36.75" customHeight="1">
      <c r="A1" s="89" t="s">
        <v>80</v>
      </c>
      <c r="B1" s="89"/>
      <c r="C1" s="89"/>
      <c r="D1" s="89"/>
      <c r="E1" s="89"/>
      <c r="F1" s="89"/>
    </row>
    <row r="2" spans="1:6" ht="42" customHeight="1">
      <c r="A2" s="90" t="s">
        <v>81</v>
      </c>
      <c r="B2" s="90"/>
      <c r="C2" s="91" t="s">
        <v>85</v>
      </c>
      <c r="D2" s="91"/>
      <c r="E2" s="91"/>
      <c r="F2" s="91"/>
    </row>
    <row r="3" spans="1:6" ht="46.5" customHeight="1">
      <c r="A3" s="32" t="s">
        <v>82</v>
      </c>
      <c r="B3" s="33" t="s">
        <v>1</v>
      </c>
      <c r="C3" s="33" t="s">
        <v>17</v>
      </c>
      <c r="D3" s="33" t="s">
        <v>185</v>
      </c>
      <c r="E3" s="33" t="s">
        <v>172</v>
      </c>
      <c r="F3" s="33" t="s">
        <v>186</v>
      </c>
    </row>
    <row r="4" spans="1:6" ht="31.5" customHeight="1">
      <c r="A4" s="34" t="s">
        <v>84</v>
      </c>
      <c r="B4" s="35" t="s">
        <v>47</v>
      </c>
      <c r="C4" s="36">
        <f>SUM(C5:C7)</f>
        <v>3000000</v>
      </c>
      <c r="D4" s="36">
        <f t="shared" ref="D4:F4" si="0">SUM(D5:D7)</f>
        <v>3290000</v>
      </c>
      <c r="E4" s="36">
        <f t="shared" si="0"/>
        <v>3800000</v>
      </c>
      <c r="F4" s="36">
        <f t="shared" si="0"/>
        <v>4350000</v>
      </c>
    </row>
    <row r="5" spans="1:6" ht="40.5" customHeight="1">
      <c r="A5" s="37" t="s">
        <v>86</v>
      </c>
      <c r="B5" s="38" t="s">
        <v>105</v>
      </c>
      <c r="C5" s="39">
        <f>'0501'!C12</f>
        <v>80000</v>
      </c>
      <c r="D5" s="39">
        <f>'0501'!D12</f>
        <v>90000</v>
      </c>
      <c r="E5" s="39">
        <f>'0501'!E12</f>
        <v>100000</v>
      </c>
      <c r="F5" s="39">
        <f>'0501'!F12</f>
        <v>150000</v>
      </c>
    </row>
    <row r="6" spans="1:6" ht="34.5" customHeight="1">
      <c r="A6" s="40" t="s">
        <v>87</v>
      </c>
      <c r="B6" s="41" t="s">
        <v>89</v>
      </c>
      <c r="C6" s="42">
        <f>'0501'!C13</f>
        <v>1920000</v>
      </c>
      <c r="D6" s="42">
        <f>'0501'!D13</f>
        <v>2100000</v>
      </c>
      <c r="E6" s="42">
        <f>'0501'!E13</f>
        <v>2500000</v>
      </c>
      <c r="F6" s="42">
        <f>'0501'!F13</f>
        <v>2800000</v>
      </c>
    </row>
    <row r="7" spans="1:6" ht="35.25" customHeight="1">
      <c r="A7" s="43" t="s">
        <v>88</v>
      </c>
      <c r="B7" s="44" t="s">
        <v>53</v>
      </c>
      <c r="C7" s="45">
        <f>'0501'!C14</f>
        <v>1000000</v>
      </c>
      <c r="D7" s="45">
        <f>'0501'!D14</f>
        <v>1100000</v>
      </c>
      <c r="E7" s="45">
        <f>'0501'!E14</f>
        <v>1200000</v>
      </c>
      <c r="F7" s="45">
        <f>'0501'!F14</f>
        <v>1400000</v>
      </c>
    </row>
    <row r="8" spans="1:6" ht="26.25" customHeight="1">
      <c r="A8" s="34" t="s">
        <v>90</v>
      </c>
      <c r="B8" s="35" t="s">
        <v>91</v>
      </c>
      <c r="C8" s="36">
        <f>SUM(C9:C11)</f>
        <v>4464000</v>
      </c>
      <c r="D8" s="36">
        <f>SUM(D9:D11)</f>
        <v>4560000</v>
      </c>
      <c r="E8" s="36">
        <f>SUM(E9:E11)</f>
        <v>5020000</v>
      </c>
      <c r="F8" s="36">
        <f>SUM(F9:F11)</f>
        <v>5570000</v>
      </c>
    </row>
    <row r="9" spans="1:6" ht="23.25" customHeight="1">
      <c r="A9" s="40" t="s">
        <v>92</v>
      </c>
      <c r="B9" s="41" t="s">
        <v>93</v>
      </c>
      <c r="C9" s="42">
        <f>'[1]0502'!$C$12</f>
        <v>400000</v>
      </c>
      <c r="D9" s="42">
        <f>'[1]0502'!$D$12</f>
        <v>370000</v>
      </c>
      <c r="E9" s="42">
        <f>'[1]0502'!$E$12</f>
        <v>400000</v>
      </c>
      <c r="F9" s="42">
        <f>'[1]0502'!$F$12</f>
        <v>400000</v>
      </c>
    </row>
    <row r="10" spans="1:6" ht="24" customHeight="1">
      <c r="A10" s="40" t="s">
        <v>94</v>
      </c>
      <c r="B10" s="41" t="s">
        <v>95</v>
      </c>
      <c r="C10" s="42">
        <f>'[1]0502'!$C$13</f>
        <v>200000</v>
      </c>
      <c r="D10" s="42">
        <f>'[1]0502'!$D$13</f>
        <v>90000</v>
      </c>
      <c r="E10" s="42">
        <f>'[1]0502'!$E$13</f>
        <v>100000</v>
      </c>
      <c r="F10" s="42">
        <f>'[1]0502'!$F$13</f>
        <v>100000</v>
      </c>
    </row>
    <row r="11" spans="1:6" ht="27.75" customHeight="1">
      <c r="A11" s="40" t="s">
        <v>96</v>
      </c>
      <c r="B11" s="41" t="s">
        <v>97</v>
      </c>
      <c r="C11" s="42">
        <f>'[1]0502'!$C$14</f>
        <v>3864000</v>
      </c>
      <c r="D11" s="42">
        <f>'[1]0502'!$D$14</f>
        <v>4100000</v>
      </c>
      <c r="E11" s="42">
        <f>'[1]0502'!$E$14</f>
        <v>4520000</v>
      </c>
      <c r="F11" s="42">
        <f>'[1]0502'!$F$14</f>
        <v>5070000</v>
      </c>
    </row>
    <row r="12" spans="1:6" ht="28.5" customHeight="1">
      <c r="A12" s="34" t="s">
        <v>98</v>
      </c>
      <c r="B12" s="35" t="s">
        <v>99</v>
      </c>
      <c r="C12" s="36">
        <f>SUM(C13:C14)</f>
        <v>200000</v>
      </c>
      <c r="D12" s="36">
        <f>SUM(D13:D14)</f>
        <v>150000</v>
      </c>
      <c r="E12" s="36">
        <f>SUM(E13:E14)</f>
        <v>150000</v>
      </c>
      <c r="F12" s="36">
        <f>SUM(F13:F14)</f>
        <v>150000</v>
      </c>
    </row>
    <row r="13" spans="1:6" ht="38.25" customHeight="1">
      <c r="A13" s="40" t="s">
        <v>107</v>
      </c>
      <c r="B13" s="41" t="s">
        <v>110</v>
      </c>
      <c r="C13" s="42">
        <f>'[2]0503'!$C$12</f>
        <v>150000</v>
      </c>
      <c r="D13" s="42">
        <f>'[2]0503'!$D$12</f>
        <v>110000</v>
      </c>
      <c r="E13" s="42">
        <f>'[2]0503'!$E$12</f>
        <v>110000</v>
      </c>
      <c r="F13" s="42">
        <f>'[2]0503'!$F$12</f>
        <v>110000</v>
      </c>
    </row>
    <row r="14" spans="1:6" ht="31.5" customHeight="1">
      <c r="A14" s="40" t="s">
        <v>108</v>
      </c>
      <c r="B14" s="41" t="s">
        <v>109</v>
      </c>
      <c r="C14" s="42">
        <f>'[2]0503'!$C$13</f>
        <v>50000</v>
      </c>
      <c r="D14" s="42">
        <f>'[2]0503'!$D$13</f>
        <v>40000</v>
      </c>
      <c r="E14" s="42">
        <f>'[2]0503'!$E$13</f>
        <v>40000</v>
      </c>
      <c r="F14" s="42">
        <f>'[2]0503'!$F$13</f>
        <v>40000</v>
      </c>
    </row>
    <row r="15" spans="1:6" ht="28.5" customHeight="1">
      <c r="A15" s="34" t="s">
        <v>100</v>
      </c>
      <c r="B15" s="35" t="s">
        <v>111</v>
      </c>
      <c r="C15" s="36">
        <f>SUM(C16:C17)</f>
        <v>100000</v>
      </c>
      <c r="D15" s="36">
        <f t="shared" ref="D15:F15" si="1">SUM(D16:D17)</f>
        <v>100000</v>
      </c>
      <c r="E15" s="36">
        <f t="shared" si="1"/>
        <v>100000</v>
      </c>
      <c r="F15" s="36">
        <f t="shared" si="1"/>
        <v>100000</v>
      </c>
    </row>
    <row r="16" spans="1:6" ht="31.5" customHeight="1">
      <c r="A16" s="40" t="s">
        <v>101</v>
      </c>
      <c r="B16" s="41" t="s">
        <v>103</v>
      </c>
      <c r="C16" s="42">
        <f>'[3]0504'!$C$12</f>
        <v>80000</v>
      </c>
      <c r="D16" s="42">
        <f>'[3]0504'!$D$12</f>
        <v>80000</v>
      </c>
      <c r="E16" s="42">
        <f>'[3]0504'!$E$12</f>
        <v>80000</v>
      </c>
      <c r="F16" s="42">
        <f>'[3]0504'!$F$12</f>
        <v>80000</v>
      </c>
    </row>
    <row r="17" spans="1:6" ht="31.5" customHeight="1">
      <c r="A17" s="40" t="s">
        <v>102</v>
      </c>
      <c r="B17" s="41" t="s">
        <v>104</v>
      </c>
      <c r="C17" s="42">
        <f>'[3]0504'!$C$13</f>
        <v>20000</v>
      </c>
      <c r="D17" s="42">
        <f>'[3]0504'!$D$13</f>
        <v>20000</v>
      </c>
      <c r="E17" s="42">
        <f>'[3]0504'!$E$13</f>
        <v>20000</v>
      </c>
      <c r="F17" s="42">
        <f>'[3]0504'!$F$13</f>
        <v>20000</v>
      </c>
    </row>
    <row r="18" spans="1:6" ht="37.5" customHeight="1">
      <c r="A18" s="92" t="s">
        <v>83</v>
      </c>
      <c r="B18" s="92"/>
      <c r="C18" s="46">
        <f>SUM(C15,C12,C8,C4)</f>
        <v>7764000</v>
      </c>
      <c r="D18" s="46">
        <f>SUM(D15,D12,D8,D4)</f>
        <v>8100000</v>
      </c>
      <c r="E18" s="46">
        <f>SUM(E15,E12,E8,E4)</f>
        <v>9070000</v>
      </c>
      <c r="F18" s="46">
        <f>SUM(F15,F12,F8,F4)</f>
        <v>10170000</v>
      </c>
    </row>
    <row r="21" spans="1:6">
      <c r="C21" s="47"/>
      <c r="D21" s="47"/>
      <c r="E21" s="47"/>
      <c r="F21" s="47"/>
    </row>
  </sheetData>
  <mergeCells count="4">
    <mergeCell ref="A1:F1"/>
    <mergeCell ref="A2:B2"/>
    <mergeCell ref="C2:F2"/>
    <mergeCell ref="A18:B18"/>
  </mergeCells>
  <printOptions horizontalCentered="1"/>
  <pageMargins left="0.70866141732283472" right="0.70866141732283472" top="0.55118110236220474" bottom="0.55118110236220474"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8"/>
  <sheetViews>
    <sheetView topLeftCell="A10" workbookViewId="0">
      <selection activeCell="F13" sqref="F13"/>
    </sheetView>
  </sheetViews>
  <sheetFormatPr defaultRowHeight="15"/>
  <cols>
    <col min="1" max="1" width="41.140625" customWidth="1"/>
    <col min="2" max="3" width="14.28515625" customWidth="1"/>
    <col min="4" max="4" width="13.85546875" customWidth="1"/>
    <col min="5" max="5" width="13.7109375" customWidth="1"/>
    <col min="6" max="6" width="13.5703125" customWidth="1"/>
    <col min="7" max="7" width="13.7109375" customWidth="1"/>
    <col min="8" max="8" width="14.7109375" customWidth="1"/>
    <col min="9" max="9" width="16.7109375" customWidth="1"/>
    <col min="10" max="10" width="18" customWidth="1"/>
    <col min="11" max="11" width="14.28515625" customWidth="1"/>
  </cols>
  <sheetData>
    <row r="1" spans="1:9">
      <c r="A1" s="1"/>
      <c r="B1" s="99"/>
      <c r="C1" s="99"/>
      <c r="D1" s="99"/>
      <c r="E1" s="99"/>
      <c r="F1" s="99"/>
    </row>
    <row r="2" spans="1:9" ht="34.9" customHeight="1">
      <c r="A2" s="110" t="s">
        <v>2</v>
      </c>
      <c r="B2" s="111"/>
      <c r="C2" s="108" t="s">
        <v>62</v>
      </c>
      <c r="D2" s="108"/>
      <c r="E2" s="108"/>
      <c r="F2" s="109"/>
    </row>
    <row r="3" spans="1:9" ht="30.6" customHeight="1">
      <c r="A3" s="105" t="s">
        <v>3</v>
      </c>
      <c r="B3" s="105"/>
      <c r="C3" s="105"/>
      <c r="D3" s="105"/>
      <c r="E3" s="106" t="s">
        <v>48</v>
      </c>
      <c r="F3" s="107"/>
    </row>
    <row r="4" spans="1:9" ht="32.450000000000003" customHeight="1">
      <c r="A4" s="4" t="s">
        <v>4</v>
      </c>
      <c r="B4" s="108" t="s">
        <v>47</v>
      </c>
      <c r="C4" s="108"/>
      <c r="D4" s="108"/>
      <c r="E4" s="108"/>
      <c r="F4" s="109"/>
    </row>
    <row r="5" spans="1:9" ht="34.9" customHeight="1">
      <c r="A5" s="4" t="s">
        <v>5</v>
      </c>
      <c r="B5" s="100" t="s">
        <v>158</v>
      </c>
      <c r="C5" s="101"/>
      <c r="D5" s="101"/>
      <c r="E5" s="101"/>
      <c r="F5" s="102"/>
      <c r="I5" s="3"/>
    </row>
    <row r="6" spans="1:9" ht="36.6" customHeight="1">
      <c r="A6" s="112" t="s">
        <v>6</v>
      </c>
      <c r="B6" s="113"/>
      <c r="C6" s="113"/>
      <c r="D6" s="114"/>
      <c r="E6" s="103" t="s">
        <v>187</v>
      </c>
      <c r="F6" s="104"/>
    </row>
    <row r="7" spans="1:9" ht="30.6" customHeight="1">
      <c r="A7" s="93" t="s">
        <v>7</v>
      </c>
      <c r="B7" s="94"/>
      <c r="C7" s="94"/>
      <c r="D7" s="94"/>
      <c r="E7" s="94"/>
      <c r="F7" s="95"/>
    </row>
    <row r="8" spans="1:9" ht="52.5" customHeight="1">
      <c r="A8" s="96" t="s">
        <v>155</v>
      </c>
      <c r="B8" s="97"/>
      <c r="C8" s="97"/>
      <c r="D8" s="97"/>
      <c r="E8" s="97"/>
      <c r="F8" s="98"/>
    </row>
    <row r="9" spans="1:9" ht="31.9" customHeight="1">
      <c r="A9" s="93" t="s">
        <v>8</v>
      </c>
      <c r="B9" s="94"/>
      <c r="C9" s="94"/>
      <c r="D9" s="94"/>
      <c r="E9" s="94"/>
      <c r="F9" s="95"/>
    </row>
    <row r="10" spans="1:9" ht="280.5" customHeight="1">
      <c r="A10" s="118" t="s">
        <v>171</v>
      </c>
      <c r="B10" s="119"/>
      <c r="C10" s="119"/>
      <c r="D10" s="119"/>
      <c r="E10" s="119"/>
      <c r="F10" s="120"/>
    </row>
    <row r="11" spans="1:9" ht="61.9" customHeight="1">
      <c r="A11" s="4" t="s">
        <v>11</v>
      </c>
      <c r="B11" s="11" t="s">
        <v>9</v>
      </c>
      <c r="C11" s="12" t="s">
        <v>0</v>
      </c>
      <c r="D11" s="12" t="s">
        <v>159</v>
      </c>
      <c r="E11" s="12" t="s">
        <v>172</v>
      </c>
      <c r="F11" s="12" t="s">
        <v>188</v>
      </c>
    </row>
    <row r="12" spans="1:9" ht="37.9" customHeight="1">
      <c r="A12" s="50" t="s">
        <v>106</v>
      </c>
      <c r="B12" s="48">
        <f>C12+D12+E12+F12</f>
        <v>420000</v>
      </c>
      <c r="C12" s="49">
        <v>80000</v>
      </c>
      <c r="D12" s="49">
        <v>90000</v>
      </c>
      <c r="E12" s="49">
        <v>100000</v>
      </c>
      <c r="F12" s="49">
        <v>150000</v>
      </c>
    </row>
    <row r="13" spans="1:9" ht="39" customHeight="1">
      <c r="A13" s="51" t="s">
        <v>63</v>
      </c>
      <c r="B13" s="48">
        <f t="shared" ref="B13:B14" si="0">C13+D13+E13+F13</f>
        <v>9320000</v>
      </c>
      <c r="C13" s="49">
        <v>1920000</v>
      </c>
      <c r="D13" s="49">
        <v>2100000</v>
      </c>
      <c r="E13" s="49">
        <v>2500000</v>
      </c>
      <c r="F13" s="49">
        <v>2800000</v>
      </c>
    </row>
    <row r="14" spans="1:9" ht="39" customHeight="1">
      <c r="A14" s="51" t="s">
        <v>52</v>
      </c>
      <c r="B14" s="48">
        <f t="shared" si="0"/>
        <v>4700000</v>
      </c>
      <c r="C14" s="49">
        <v>1000000</v>
      </c>
      <c r="D14" s="49">
        <v>1100000</v>
      </c>
      <c r="E14" s="49">
        <v>1200000</v>
      </c>
      <c r="F14" s="49">
        <v>1400000</v>
      </c>
    </row>
    <row r="15" spans="1:9" ht="38.450000000000003" customHeight="1">
      <c r="A15" s="4" t="s">
        <v>34</v>
      </c>
      <c r="B15" s="48">
        <f>SUM(B12:B14)</f>
        <v>14440000</v>
      </c>
      <c r="C15" s="48">
        <f t="shared" ref="C15:F15" si="1">SUM(C12:C14)</f>
        <v>3000000</v>
      </c>
      <c r="D15" s="48">
        <f t="shared" si="1"/>
        <v>3290000</v>
      </c>
      <c r="E15" s="48">
        <f t="shared" si="1"/>
        <v>3800000</v>
      </c>
      <c r="F15" s="48">
        <f t="shared" si="1"/>
        <v>4350000</v>
      </c>
    </row>
    <row r="16" spans="1:9" ht="40.15" customHeight="1">
      <c r="A16" s="93" t="s">
        <v>10</v>
      </c>
      <c r="B16" s="94"/>
      <c r="C16" s="94"/>
      <c r="D16" s="94"/>
      <c r="E16" s="94"/>
      <c r="F16" s="95"/>
    </row>
    <row r="17" spans="1:6" ht="60" customHeight="1">
      <c r="A17" s="121" t="s">
        <v>123</v>
      </c>
      <c r="B17" s="122"/>
      <c r="C17" s="122"/>
      <c r="D17" s="122"/>
      <c r="E17" s="122"/>
      <c r="F17" s="123"/>
    </row>
    <row r="18" spans="1:6" ht="120.75" customHeight="1">
      <c r="A18" s="70" t="s">
        <v>119</v>
      </c>
      <c r="B18" s="115" t="s">
        <v>170</v>
      </c>
      <c r="C18" s="116"/>
      <c r="D18" s="117"/>
      <c r="E18" s="68" t="s">
        <v>118</v>
      </c>
      <c r="F18" s="71" t="s">
        <v>120</v>
      </c>
    </row>
  </sheetData>
  <mergeCells count="16">
    <mergeCell ref="B18:D18"/>
    <mergeCell ref="A10:F10"/>
    <mergeCell ref="A9:F9"/>
    <mergeCell ref="A16:F16"/>
    <mergeCell ref="A17:F17"/>
    <mergeCell ref="A7:F7"/>
    <mergeCell ref="A8:F8"/>
    <mergeCell ref="B1:F1"/>
    <mergeCell ref="B5:F5"/>
    <mergeCell ref="E6:F6"/>
    <mergeCell ref="A3:D3"/>
    <mergeCell ref="E3:F3"/>
    <mergeCell ref="B4:F4"/>
    <mergeCell ref="A2:B2"/>
    <mergeCell ref="C2:F2"/>
    <mergeCell ref="A6:D6"/>
  </mergeCells>
  <printOptions horizontalCentered="1"/>
  <pageMargins left="0.23622047244094491" right="0.23622047244094491" top="0.35433070866141736" bottom="0.35433070866141736" header="0.31496062992125984" footer="0.31496062992125984"/>
  <pageSetup paperSize="9" scale="8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
  <sheetViews>
    <sheetView workbookViewId="0">
      <selection activeCell="H9" sqref="H9"/>
    </sheetView>
  </sheetViews>
  <sheetFormatPr defaultRowHeight="15"/>
  <cols>
    <col min="1" max="1" width="23.42578125" customWidth="1"/>
    <col min="2" max="2" width="19.85546875" customWidth="1"/>
    <col min="3" max="3" width="14.28515625" customWidth="1"/>
    <col min="4" max="4" width="12.5703125" customWidth="1"/>
    <col min="5" max="5" width="12" customWidth="1"/>
    <col min="6" max="6" width="10.85546875" customWidth="1"/>
    <col min="7" max="7" width="11.28515625" customWidth="1"/>
    <col min="8" max="9" width="11.140625" customWidth="1"/>
    <col min="10" max="10" width="16.7109375" customWidth="1"/>
    <col min="11" max="11" width="18" customWidth="1"/>
    <col min="12" max="12" width="12" customWidth="1"/>
  </cols>
  <sheetData>
    <row r="1" spans="1:12" ht="45" customHeight="1">
      <c r="A1" s="124" t="s">
        <v>45</v>
      </c>
      <c r="B1" s="93" t="s">
        <v>12</v>
      </c>
      <c r="C1" s="94"/>
      <c r="D1" s="94"/>
      <c r="E1" s="94"/>
      <c r="F1" s="94"/>
      <c r="G1" s="94"/>
      <c r="H1" s="94"/>
      <c r="I1" s="94"/>
      <c r="J1" s="94"/>
      <c r="K1" s="94"/>
      <c r="L1" s="95"/>
    </row>
    <row r="2" spans="1:12" ht="87.75" customHeight="1">
      <c r="A2" s="125"/>
      <c r="B2" s="13" t="s">
        <v>13</v>
      </c>
      <c r="C2" s="13" t="s">
        <v>189</v>
      </c>
      <c r="D2" s="13" t="s">
        <v>190</v>
      </c>
      <c r="E2" s="13" t="s">
        <v>159</v>
      </c>
      <c r="F2" s="13" t="s">
        <v>172</v>
      </c>
      <c r="G2" s="65" t="s">
        <v>186</v>
      </c>
      <c r="H2" s="13" t="s">
        <v>14</v>
      </c>
      <c r="I2" s="13" t="s">
        <v>35</v>
      </c>
      <c r="J2" s="13" t="s">
        <v>43</v>
      </c>
      <c r="K2" s="13" t="s">
        <v>15</v>
      </c>
      <c r="L2" s="66" t="s">
        <v>16</v>
      </c>
    </row>
    <row r="3" spans="1:12" ht="87" customHeight="1">
      <c r="A3" s="126" t="s">
        <v>123</v>
      </c>
      <c r="B3" s="25" t="s">
        <v>116</v>
      </c>
      <c r="C3" s="17" t="s">
        <v>140</v>
      </c>
      <c r="D3" s="17" t="s">
        <v>140</v>
      </c>
      <c r="E3" s="17" t="s">
        <v>141</v>
      </c>
      <c r="F3" s="17" t="s">
        <v>142</v>
      </c>
      <c r="G3" s="17" t="s">
        <v>143</v>
      </c>
      <c r="H3" s="22" t="s">
        <v>26</v>
      </c>
      <c r="I3" s="17">
        <v>0.05</v>
      </c>
      <c r="J3" s="22" t="s">
        <v>64</v>
      </c>
      <c r="K3" s="67" t="s">
        <v>65</v>
      </c>
      <c r="L3" s="23" t="s">
        <v>66</v>
      </c>
    </row>
    <row r="4" spans="1:12" ht="87" customHeight="1">
      <c r="A4" s="126"/>
      <c r="B4" s="22" t="s">
        <v>121</v>
      </c>
      <c r="C4" s="17" t="s">
        <v>144</v>
      </c>
      <c r="D4" s="17" t="s">
        <v>145</v>
      </c>
      <c r="E4" s="17" t="s">
        <v>146</v>
      </c>
      <c r="F4" s="17" t="s">
        <v>147</v>
      </c>
      <c r="G4" s="17" t="s">
        <v>147</v>
      </c>
      <c r="H4" s="22" t="s">
        <v>26</v>
      </c>
      <c r="I4" s="17">
        <v>0.05</v>
      </c>
      <c r="J4" s="29" t="s">
        <v>64</v>
      </c>
      <c r="K4" s="67" t="s">
        <v>65</v>
      </c>
      <c r="L4" s="23" t="s">
        <v>67</v>
      </c>
    </row>
    <row r="5" spans="1:12" ht="58.5" customHeight="1">
      <c r="A5" s="126"/>
      <c r="B5" s="22" t="s">
        <v>122</v>
      </c>
      <c r="C5" s="72">
        <v>25</v>
      </c>
      <c r="D5" s="72">
        <v>40</v>
      </c>
      <c r="E5" s="72">
        <v>45</v>
      </c>
      <c r="F5" s="72">
        <v>50</v>
      </c>
      <c r="G5" s="72">
        <v>60</v>
      </c>
      <c r="H5" s="22" t="s">
        <v>26</v>
      </c>
      <c r="I5" s="17">
        <v>0.1</v>
      </c>
      <c r="J5" s="22" t="s">
        <v>64</v>
      </c>
      <c r="K5" s="67" t="s">
        <v>65</v>
      </c>
      <c r="L5" s="23" t="s">
        <v>66</v>
      </c>
    </row>
  </sheetData>
  <mergeCells count="3">
    <mergeCell ref="A1:A2"/>
    <mergeCell ref="B1:L1"/>
    <mergeCell ref="A3:A5"/>
  </mergeCells>
  <pageMargins left="0.23622047244094488" right="0.23622047244094488" top="0.74803149606299213" bottom="0.74803149606299213" header="0.31496062992125984" footer="0.31496062992125984"/>
  <pageSetup paperSize="9" scale="6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zoomScaleNormal="100" workbookViewId="0">
      <selection activeCell="A13" sqref="A13:F13"/>
    </sheetView>
  </sheetViews>
  <sheetFormatPr defaultRowHeight="15"/>
  <cols>
    <col min="1" max="1" width="38.42578125" customWidth="1"/>
    <col min="2" max="6" width="14.5703125" customWidth="1"/>
  </cols>
  <sheetData>
    <row r="1" spans="1:6">
      <c r="A1" s="1"/>
      <c r="B1" s="99"/>
      <c r="C1" s="99"/>
      <c r="D1" s="99"/>
      <c r="E1" s="99"/>
      <c r="F1" s="99"/>
    </row>
    <row r="2" spans="1:6" ht="31.15" customHeight="1">
      <c r="A2" s="168" t="s">
        <v>18</v>
      </c>
      <c r="B2" s="168"/>
      <c r="C2" s="169" t="s">
        <v>47</v>
      </c>
      <c r="D2" s="169"/>
      <c r="E2" s="169"/>
      <c r="F2" s="169"/>
    </row>
    <row r="3" spans="1:6" ht="30.6" customHeight="1">
      <c r="A3" s="170" t="s">
        <v>19</v>
      </c>
      <c r="B3" s="170"/>
      <c r="C3" s="170"/>
      <c r="D3" s="170"/>
      <c r="E3" s="171" t="s">
        <v>49</v>
      </c>
      <c r="F3" s="171"/>
    </row>
    <row r="4" spans="1:6" ht="32.450000000000003" customHeight="1">
      <c r="A4" s="30" t="s">
        <v>20</v>
      </c>
      <c r="B4" s="172" t="s">
        <v>105</v>
      </c>
      <c r="C4" s="173"/>
      <c r="D4" s="173"/>
      <c r="E4" s="173"/>
      <c r="F4" s="174"/>
    </row>
    <row r="5" spans="1:6" ht="34.15" customHeight="1">
      <c r="A5" s="31" t="s">
        <v>21</v>
      </c>
      <c r="B5" s="175" t="s">
        <v>157</v>
      </c>
      <c r="C5" s="175"/>
      <c r="D5" s="175"/>
      <c r="E5" s="175"/>
      <c r="F5" s="175"/>
    </row>
    <row r="6" spans="1:6" ht="34.15" customHeight="1">
      <c r="A6" s="176" t="s">
        <v>24</v>
      </c>
      <c r="B6" s="176"/>
      <c r="C6" s="176"/>
      <c r="D6" s="176"/>
      <c r="E6" s="177" t="s">
        <v>0</v>
      </c>
      <c r="F6" s="177"/>
    </row>
    <row r="7" spans="1:6" ht="34.15" customHeight="1">
      <c r="A7" s="166" t="s">
        <v>36</v>
      </c>
      <c r="B7" s="166"/>
      <c r="C7" s="166"/>
      <c r="D7" s="166"/>
      <c r="E7" s="167">
        <v>80000</v>
      </c>
      <c r="F7" s="167"/>
    </row>
    <row r="8" spans="1:6" ht="34.15" hidden="1" customHeight="1">
      <c r="A8" s="161" t="s">
        <v>33</v>
      </c>
      <c r="B8" s="162"/>
      <c r="C8" s="162"/>
      <c r="D8" s="163"/>
      <c r="E8" s="164"/>
      <c r="F8" s="165"/>
    </row>
    <row r="9" spans="1:6" ht="34.15" hidden="1" customHeight="1">
      <c r="A9" s="166" t="s">
        <v>30</v>
      </c>
      <c r="B9" s="166"/>
      <c r="C9" s="166"/>
      <c r="D9" s="166"/>
      <c r="E9" s="167"/>
      <c r="F9" s="167"/>
    </row>
    <row r="10" spans="1:6" ht="34.15" hidden="1" customHeight="1">
      <c r="A10" s="161" t="s">
        <v>44</v>
      </c>
      <c r="B10" s="162"/>
      <c r="C10" s="162"/>
      <c r="D10" s="163"/>
      <c r="E10" s="164"/>
      <c r="F10" s="165"/>
    </row>
    <row r="11" spans="1:6" ht="34.15" customHeight="1">
      <c r="A11" s="166" t="s">
        <v>25</v>
      </c>
      <c r="B11" s="166"/>
      <c r="C11" s="166"/>
      <c r="D11" s="166"/>
      <c r="E11" s="167">
        <f>SUM(E7:F9)</f>
        <v>80000</v>
      </c>
      <c r="F11" s="167"/>
    </row>
    <row r="12" spans="1:6" ht="36" customHeight="1">
      <c r="A12" s="93" t="s">
        <v>22</v>
      </c>
      <c r="B12" s="94"/>
      <c r="C12" s="94"/>
      <c r="D12" s="94"/>
      <c r="E12" s="94"/>
      <c r="F12" s="95"/>
    </row>
    <row r="13" spans="1:6" ht="78.75" customHeight="1">
      <c r="A13" s="143" t="s">
        <v>173</v>
      </c>
      <c r="B13" s="144"/>
      <c r="C13" s="144"/>
      <c r="D13" s="144"/>
      <c r="E13" s="144"/>
      <c r="F13" s="145"/>
    </row>
    <row r="14" spans="1:6" ht="41.45" customHeight="1">
      <c r="A14" s="146" t="s">
        <v>23</v>
      </c>
      <c r="B14" s="147"/>
      <c r="C14" s="147"/>
      <c r="D14" s="147"/>
      <c r="E14" s="147"/>
      <c r="F14" s="148"/>
    </row>
    <row r="15" spans="1:6" ht="215.25" customHeight="1">
      <c r="A15" s="149" t="s">
        <v>174</v>
      </c>
      <c r="B15" s="150"/>
      <c r="C15" s="150"/>
      <c r="D15" s="150"/>
      <c r="E15" s="150"/>
      <c r="F15" s="151"/>
    </row>
    <row r="16" spans="1:6" ht="409.5" customHeight="1">
      <c r="A16" s="158" t="s">
        <v>175</v>
      </c>
      <c r="B16" s="159"/>
      <c r="C16" s="159"/>
      <c r="D16" s="159"/>
      <c r="E16" s="159"/>
      <c r="F16" s="160"/>
    </row>
    <row r="17" spans="1:6" ht="20.25" customHeight="1">
      <c r="A17" s="129"/>
      <c r="B17" s="130"/>
      <c r="C17" s="131"/>
      <c r="D17" s="155" t="s">
        <v>32</v>
      </c>
      <c r="E17" s="156"/>
      <c r="F17" s="157"/>
    </row>
    <row r="18" spans="1:6" ht="48.75" customHeight="1">
      <c r="A18" s="152"/>
      <c r="B18" s="153"/>
      <c r="C18" s="154"/>
      <c r="D18" s="7" t="s">
        <v>26</v>
      </c>
      <c r="E18" s="8" t="s">
        <v>42</v>
      </c>
      <c r="F18" s="8" t="s">
        <v>27</v>
      </c>
    </row>
    <row r="19" spans="1:6" ht="33" customHeight="1">
      <c r="A19" s="139" t="s">
        <v>113</v>
      </c>
      <c r="B19" s="139"/>
      <c r="C19" s="139"/>
      <c r="D19" s="18">
        <v>1</v>
      </c>
      <c r="E19" s="19">
        <v>3000</v>
      </c>
      <c r="F19" s="74">
        <f>D19*E19</f>
        <v>3000</v>
      </c>
    </row>
    <row r="20" spans="1:6" ht="33" customHeight="1">
      <c r="A20" s="127" t="s">
        <v>70</v>
      </c>
      <c r="B20" s="127"/>
      <c r="C20" s="127"/>
      <c r="D20" s="18">
        <v>1</v>
      </c>
      <c r="E20" s="19">
        <v>10000</v>
      </c>
      <c r="F20" s="74">
        <f t="shared" ref="F20:F24" si="0">D20*E20</f>
        <v>10000</v>
      </c>
    </row>
    <row r="21" spans="1:6" ht="33" customHeight="1">
      <c r="A21" s="140" t="s">
        <v>160</v>
      </c>
      <c r="B21" s="140"/>
      <c r="C21" s="140"/>
      <c r="D21" s="18">
        <v>20</v>
      </c>
      <c r="E21" s="19">
        <v>1000</v>
      </c>
      <c r="F21" s="74">
        <f t="shared" si="0"/>
        <v>20000</v>
      </c>
    </row>
    <row r="22" spans="1:6" ht="33" customHeight="1">
      <c r="A22" s="142" t="s">
        <v>115</v>
      </c>
      <c r="B22" s="142"/>
      <c r="C22" s="142"/>
      <c r="D22" s="18">
        <v>1</v>
      </c>
      <c r="E22" s="19">
        <v>18000</v>
      </c>
      <c r="F22" s="74">
        <f t="shared" si="0"/>
        <v>18000</v>
      </c>
    </row>
    <row r="23" spans="1:6" ht="87" customHeight="1">
      <c r="A23" s="127" t="s">
        <v>184</v>
      </c>
      <c r="B23" s="127"/>
      <c r="C23" s="127"/>
      <c r="D23" s="18">
        <v>5</v>
      </c>
      <c r="E23" s="19">
        <v>2000</v>
      </c>
      <c r="F23" s="74">
        <f t="shared" si="0"/>
        <v>10000</v>
      </c>
    </row>
    <row r="24" spans="1:6" ht="33" customHeight="1">
      <c r="A24" s="141" t="s">
        <v>117</v>
      </c>
      <c r="B24" s="141"/>
      <c r="C24" s="141"/>
      <c r="D24" s="18">
        <v>4</v>
      </c>
      <c r="E24" s="19">
        <v>2250</v>
      </c>
      <c r="F24" s="74">
        <f t="shared" si="0"/>
        <v>9000</v>
      </c>
    </row>
    <row r="25" spans="1:6" ht="32.25" customHeight="1">
      <c r="A25" s="138" t="s">
        <v>112</v>
      </c>
      <c r="B25" s="138"/>
      <c r="C25" s="138"/>
      <c r="D25" s="20"/>
      <c r="E25" s="20"/>
      <c r="F25" s="54">
        <f>SUM(F19:F24)</f>
        <v>70000</v>
      </c>
    </row>
    <row r="26" spans="1:6" ht="32.450000000000003" customHeight="1">
      <c r="A26" s="135" t="s">
        <v>28</v>
      </c>
      <c r="B26" s="136"/>
      <c r="C26" s="136"/>
      <c r="D26" s="136"/>
      <c r="E26" s="136"/>
      <c r="F26" s="137"/>
    </row>
    <row r="27" spans="1:6" ht="44.45" customHeight="1">
      <c r="A27" s="133" t="s">
        <v>1</v>
      </c>
      <c r="B27" s="133"/>
      <c r="C27" s="9" t="s">
        <v>41</v>
      </c>
      <c r="D27" s="10" t="s">
        <v>38</v>
      </c>
      <c r="E27" s="10" t="s">
        <v>39</v>
      </c>
      <c r="F27" s="10" t="s">
        <v>40</v>
      </c>
    </row>
    <row r="28" spans="1:6" ht="28.5" customHeight="1">
      <c r="A28" s="134" t="s">
        <v>113</v>
      </c>
      <c r="B28" s="134"/>
      <c r="C28" s="55"/>
      <c r="D28" s="28" t="s">
        <v>37</v>
      </c>
      <c r="E28" s="28" t="s">
        <v>37</v>
      </c>
      <c r="F28" s="28"/>
    </row>
    <row r="29" spans="1:6" ht="28.5" customHeight="1">
      <c r="A29" s="128" t="s">
        <v>114</v>
      </c>
      <c r="B29" s="128"/>
      <c r="C29" s="56"/>
      <c r="D29" s="57" t="s">
        <v>37</v>
      </c>
      <c r="E29" s="57" t="s">
        <v>37</v>
      </c>
      <c r="F29" s="57"/>
    </row>
    <row r="30" spans="1:6" ht="28.5" customHeight="1">
      <c r="A30" s="128" t="s">
        <v>55</v>
      </c>
      <c r="B30" s="128"/>
      <c r="C30" s="56"/>
      <c r="D30" s="57" t="s">
        <v>37</v>
      </c>
      <c r="E30" s="57"/>
      <c r="F30" s="57"/>
    </row>
    <row r="31" spans="1:6" ht="34.5" customHeight="1">
      <c r="A31" s="128" t="s">
        <v>68</v>
      </c>
      <c r="B31" s="128"/>
      <c r="C31" s="56" t="s">
        <v>74</v>
      </c>
      <c r="D31" s="57" t="s">
        <v>74</v>
      </c>
      <c r="E31" s="57" t="s">
        <v>74</v>
      </c>
      <c r="F31" s="57" t="s">
        <v>74</v>
      </c>
    </row>
    <row r="32" spans="1:6" ht="34.5" customHeight="1">
      <c r="A32" s="128" t="s">
        <v>69</v>
      </c>
      <c r="B32" s="128"/>
      <c r="C32" s="56" t="s">
        <v>74</v>
      </c>
      <c r="D32" s="57"/>
      <c r="E32" s="57"/>
      <c r="F32" s="57"/>
    </row>
    <row r="33" spans="1:6" ht="34.5" customHeight="1">
      <c r="A33" s="128" t="s">
        <v>75</v>
      </c>
      <c r="B33" s="128"/>
      <c r="C33" s="56" t="s">
        <v>74</v>
      </c>
      <c r="D33" s="57" t="s">
        <v>74</v>
      </c>
      <c r="E33" s="57" t="s">
        <v>74</v>
      </c>
      <c r="F33" s="57" t="s">
        <v>74</v>
      </c>
    </row>
    <row r="34" spans="1:6" ht="36" customHeight="1">
      <c r="A34" s="128" t="s">
        <v>72</v>
      </c>
      <c r="B34" s="128"/>
      <c r="C34" s="56" t="s">
        <v>74</v>
      </c>
      <c r="D34" s="57" t="s">
        <v>74</v>
      </c>
      <c r="E34" s="57" t="s">
        <v>74</v>
      </c>
      <c r="F34" s="57" t="s">
        <v>74</v>
      </c>
    </row>
    <row r="35" spans="1:6" ht="35.25" customHeight="1">
      <c r="A35" s="128" t="s">
        <v>71</v>
      </c>
      <c r="B35" s="128"/>
      <c r="C35" s="56"/>
      <c r="D35" s="57" t="s">
        <v>74</v>
      </c>
      <c r="E35" s="57"/>
      <c r="F35" s="57"/>
    </row>
    <row r="36" spans="1:6" ht="35.25" customHeight="1">
      <c r="A36" s="128" t="s">
        <v>73</v>
      </c>
      <c r="B36" s="128"/>
      <c r="C36" s="56"/>
      <c r="D36" s="57" t="s">
        <v>74</v>
      </c>
      <c r="E36" s="57" t="s">
        <v>74</v>
      </c>
      <c r="F36" s="57"/>
    </row>
    <row r="37" spans="1:6" ht="45.75" customHeight="1">
      <c r="A37" s="128" t="s">
        <v>161</v>
      </c>
      <c r="B37" s="128"/>
      <c r="C37" s="56"/>
      <c r="D37" s="57"/>
      <c r="E37" s="57" t="s">
        <v>74</v>
      </c>
      <c r="F37" s="57"/>
    </row>
    <row r="38" spans="1:6" ht="45.75" customHeight="1">
      <c r="A38" s="132" t="s">
        <v>115</v>
      </c>
      <c r="B38" s="132"/>
      <c r="C38" s="56" t="s">
        <v>74</v>
      </c>
      <c r="D38" s="57" t="s">
        <v>74</v>
      </c>
      <c r="E38" s="57" t="s">
        <v>74</v>
      </c>
      <c r="F38" s="57" t="s">
        <v>74</v>
      </c>
    </row>
    <row r="39" spans="1:6" ht="33" customHeight="1">
      <c r="A39" s="129" t="s">
        <v>29</v>
      </c>
      <c r="B39" s="130"/>
      <c r="C39" s="130"/>
      <c r="D39" s="130"/>
      <c r="E39" s="130"/>
      <c r="F39" s="131"/>
    </row>
    <row r="40" spans="1:6" ht="57.75" customHeight="1">
      <c r="A40" s="121" t="s">
        <v>124</v>
      </c>
      <c r="B40" s="122"/>
      <c r="C40" s="122"/>
      <c r="D40" s="122"/>
      <c r="E40" s="122"/>
      <c r="F40" s="123"/>
    </row>
    <row r="41" spans="1:6" ht="150.75" customHeight="1">
      <c r="A41" s="70" t="s">
        <v>139</v>
      </c>
      <c r="B41" s="115" t="s">
        <v>170</v>
      </c>
      <c r="C41" s="116"/>
      <c r="D41" s="117"/>
      <c r="E41" s="68" t="s">
        <v>118</v>
      </c>
      <c r="F41" s="71" t="s">
        <v>120</v>
      </c>
    </row>
  </sheetData>
  <mergeCells count="49">
    <mergeCell ref="B41:D41"/>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 ref="A10:D10"/>
    <mergeCell ref="E10:F10"/>
    <mergeCell ref="A11:D11"/>
    <mergeCell ref="E11:F11"/>
    <mergeCell ref="A12:F12"/>
    <mergeCell ref="A13:F13"/>
    <mergeCell ref="A14:F14"/>
    <mergeCell ref="A15:F15"/>
    <mergeCell ref="A17:C18"/>
    <mergeCell ref="D17:F17"/>
    <mergeCell ref="A16:F16"/>
    <mergeCell ref="A25:C25"/>
    <mergeCell ref="A19:C19"/>
    <mergeCell ref="A21:C21"/>
    <mergeCell ref="A24:C24"/>
    <mergeCell ref="A20:C20"/>
    <mergeCell ref="A22:C22"/>
    <mergeCell ref="A40:F40"/>
    <mergeCell ref="A23:C23"/>
    <mergeCell ref="A30:B30"/>
    <mergeCell ref="A39:F39"/>
    <mergeCell ref="A31:B31"/>
    <mergeCell ref="A32:B32"/>
    <mergeCell ref="A33:B33"/>
    <mergeCell ref="A34:B34"/>
    <mergeCell ref="A35:B35"/>
    <mergeCell ref="A36:B36"/>
    <mergeCell ref="A37:B37"/>
    <mergeCell ref="A38:B38"/>
    <mergeCell ref="A27:B27"/>
    <mergeCell ref="A28:B28"/>
    <mergeCell ref="A29:B29"/>
    <mergeCell ref="A26:F26"/>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activeCell="E3" sqref="E3"/>
    </sheetView>
  </sheetViews>
  <sheetFormatPr defaultRowHeight="15"/>
  <cols>
    <col min="1" max="1" width="21.5703125" customWidth="1"/>
    <col min="2" max="2" width="22" customWidth="1"/>
    <col min="3" max="3" width="15.28515625" customWidth="1"/>
    <col min="4" max="4" width="12.42578125" customWidth="1"/>
    <col min="5" max="5" width="15.28515625" customWidth="1"/>
    <col min="6" max="6" width="10.42578125" customWidth="1"/>
    <col min="7" max="7" width="15.28515625" customWidth="1"/>
    <col min="8" max="8" width="12.85546875" customWidth="1"/>
    <col min="9" max="9" width="11.85546875" customWidth="1"/>
  </cols>
  <sheetData>
    <row r="1" spans="1:9">
      <c r="B1" s="1"/>
      <c r="C1" s="99"/>
      <c r="D1" s="99"/>
      <c r="E1" s="99"/>
      <c r="F1" s="99"/>
      <c r="G1" s="99"/>
    </row>
    <row r="2" spans="1:9" ht="45" customHeight="1">
      <c r="A2" s="21" t="s">
        <v>46</v>
      </c>
      <c r="B2" s="178" t="s">
        <v>31</v>
      </c>
      <c r="C2" s="178"/>
      <c r="D2" s="178"/>
      <c r="E2" s="178"/>
      <c r="F2" s="178"/>
      <c r="G2" s="178"/>
      <c r="H2" s="178"/>
      <c r="I2" s="178"/>
    </row>
    <row r="3" spans="1:9" ht="71.45" customHeight="1">
      <c r="A3" s="126" t="s">
        <v>124</v>
      </c>
      <c r="B3" s="5" t="s">
        <v>13</v>
      </c>
      <c r="C3" s="5" t="s">
        <v>189</v>
      </c>
      <c r="D3" s="5" t="s">
        <v>190</v>
      </c>
      <c r="E3" s="52" t="s">
        <v>14</v>
      </c>
      <c r="F3" s="52" t="s">
        <v>35</v>
      </c>
      <c r="G3" s="52" t="s">
        <v>43</v>
      </c>
      <c r="H3" s="52" t="s">
        <v>15</v>
      </c>
      <c r="I3" s="52" t="s">
        <v>16</v>
      </c>
    </row>
    <row r="4" spans="1:9" ht="95.25" customHeight="1">
      <c r="A4" s="126"/>
      <c r="B4" s="22" t="s">
        <v>126</v>
      </c>
      <c r="C4" s="22"/>
      <c r="D4" s="22" t="s">
        <v>176</v>
      </c>
      <c r="E4" s="23" t="s">
        <v>26</v>
      </c>
      <c r="F4" s="24">
        <v>0.05</v>
      </c>
      <c r="G4" s="53" t="s">
        <v>64</v>
      </c>
      <c r="H4" s="67" t="s">
        <v>65</v>
      </c>
      <c r="I4" s="53" t="s">
        <v>162</v>
      </c>
    </row>
    <row r="5" spans="1:9" ht="82.5" customHeight="1">
      <c r="A5" s="126"/>
      <c r="B5" s="22" t="s">
        <v>128</v>
      </c>
      <c r="C5" s="22"/>
      <c r="D5" s="22">
        <v>25</v>
      </c>
      <c r="E5" s="23" t="s">
        <v>26</v>
      </c>
      <c r="F5" s="24">
        <v>0.05</v>
      </c>
      <c r="G5" s="53" t="s">
        <v>64</v>
      </c>
      <c r="H5" s="67" t="s">
        <v>65</v>
      </c>
      <c r="I5" s="53" t="s">
        <v>162</v>
      </c>
    </row>
    <row r="6" spans="1:9" ht="93" customHeight="1">
      <c r="A6" s="126"/>
      <c r="B6" s="22" t="s">
        <v>127</v>
      </c>
      <c r="C6" s="22" t="s">
        <v>148</v>
      </c>
      <c r="D6" s="22" t="s">
        <v>149</v>
      </c>
      <c r="E6" s="23" t="s">
        <v>26</v>
      </c>
      <c r="F6" s="24">
        <v>0.05</v>
      </c>
      <c r="G6" s="53" t="s">
        <v>64</v>
      </c>
      <c r="H6" s="53" t="s">
        <v>150</v>
      </c>
      <c r="I6" s="53" t="s">
        <v>162</v>
      </c>
    </row>
    <row r="7" spans="1:9" ht="45.75" customHeight="1">
      <c r="A7" s="126"/>
      <c r="B7" s="22" t="s">
        <v>125</v>
      </c>
      <c r="C7" s="22">
        <v>10000</v>
      </c>
      <c r="D7" s="22">
        <v>15000</v>
      </c>
      <c r="E7" s="23" t="s">
        <v>26</v>
      </c>
      <c r="F7" s="24">
        <v>0.05</v>
      </c>
      <c r="G7" s="53" t="s">
        <v>64</v>
      </c>
      <c r="H7" s="53" t="s">
        <v>150</v>
      </c>
      <c r="I7" s="53" t="s">
        <v>162</v>
      </c>
    </row>
  </sheetData>
  <mergeCells count="3">
    <mergeCell ref="B2:I2"/>
    <mergeCell ref="A3:A7"/>
    <mergeCell ref="C1:G1"/>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orkbookViewId="0">
      <selection activeCell="H12" sqref="H12"/>
    </sheetView>
  </sheetViews>
  <sheetFormatPr defaultRowHeight="15"/>
  <cols>
    <col min="1" max="1" width="38.42578125" customWidth="1"/>
    <col min="2" max="6" width="14.5703125" customWidth="1"/>
  </cols>
  <sheetData>
    <row r="1" spans="1:6">
      <c r="A1" s="1"/>
      <c r="B1" s="99"/>
      <c r="C1" s="99"/>
      <c r="D1" s="99"/>
      <c r="E1" s="99"/>
      <c r="F1" s="99"/>
    </row>
    <row r="2" spans="1:6" ht="31.15" customHeight="1">
      <c r="A2" s="168" t="s">
        <v>18</v>
      </c>
      <c r="B2" s="168"/>
      <c r="C2" s="184" t="s">
        <v>47</v>
      </c>
      <c r="D2" s="184"/>
      <c r="E2" s="184"/>
      <c r="F2" s="184"/>
    </row>
    <row r="3" spans="1:6" ht="30.6" customHeight="1">
      <c r="A3" s="185" t="s">
        <v>19</v>
      </c>
      <c r="B3" s="185"/>
      <c r="C3" s="185"/>
      <c r="D3" s="185"/>
      <c r="E3" s="171" t="s">
        <v>51</v>
      </c>
      <c r="F3" s="171"/>
    </row>
    <row r="4" spans="1:6" ht="32.450000000000003" customHeight="1">
      <c r="A4" s="6" t="s">
        <v>20</v>
      </c>
      <c r="B4" s="172" t="s">
        <v>76</v>
      </c>
      <c r="C4" s="173"/>
      <c r="D4" s="173"/>
      <c r="E4" s="173"/>
      <c r="F4" s="174"/>
    </row>
    <row r="5" spans="1:6" ht="34.15" customHeight="1">
      <c r="A5" s="14" t="s">
        <v>21</v>
      </c>
      <c r="B5" s="126" t="s">
        <v>77</v>
      </c>
      <c r="C5" s="126"/>
      <c r="D5" s="126"/>
      <c r="E5" s="126"/>
      <c r="F5" s="126"/>
    </row>
    <row r="6" spans="1:6" ht="34.15" customHeight="1">
      <c r="A6" s="133" t="s">
        <v>24</v>
      </c>
      <c r="B6" s="133"/>
      <c r="C6" s="133"/>
      <c r="D6" s="133"/>
      <c r="E6" s="186" t="s">
        <v>0</v>
      </c>
      <c r="F6" s="186"/>
    </row>
    <row r="7" spans="1:6" ht="34.15" customHeight="1">
      <c r="A7" s="166" t="s">
        <v>36</v>
      </c>
      <c r="B7" s="166"/>
      <c r="C7" s="166"/>
      <c r="D7" s="166"/>
      <c r="E7" s="187">
        <v>1920000</v>
      </c>
      <c r="F7" s="187"/>
    </row>
    <row r="8" spans="1:6" ht="34.15" hidden="1" customHeight="1">
      <c r="A8" s="161" t="s">
        <v>33</v>
      </c>
      <c r="B8" s="162"/>
      <c r="C8" s="162"/>
      <c r="D8" s="163"/>
      <c r="E8" s="182"/>
      <c r="F8" s="183"/>
    </row>
    <row r="9" spans="1:6" ht="34.15" hidden="1" customHeight="1">
      <c r="A9" s="166" t="s">
        <v>30</v>
      </c>
      <c r="B9" s="166"/>
      <c r="C9" s="166"/>
      <c r="D9" s="166"/>
      <c r="E9" s="187"/>
      <c r="F9" s="187"/>
    </row>
    <row r="10" spans="1:6" ht="34.15" hidden="1" customHeight="1">
      <c r="A10" s="161" t="s">
        <v>44</v>
      </c>
      <c r="B10" s="162"/>
      <c r="C10" s="162"/>
      <c r="D10" s="163"/>
      <c r="E10" s="182"/>
      <c r="F10" s="183"/>
    </row>
    <row r="11" spans="1:6" ht="34.15" customHeight="1">
      <c r="A11" s="188" t="s">
        <v>25</v>
      </c>
      <c r="B11" s="188"/>
      <c r="C11" s="188"/>
      <c r="D11" s="188"/>
      <c r="E11" s="187">
        <f>SUM(E7:F9)</f>
        <v>1920000</v>
      </c>
      <c r="F11" s="187"/>
    </row>
    <row r="12" spans="1:6" ht="36" customHeight="1">
      <c r="A12" s="93" t="s">
        <v>22</v>
      </c>
      <c r="B12" s="94"/>
      <c r="C12" s="94"/>
      <c r="D12" s="94"/>
      <c r="E12" s="94"/>
      <c r="F12" s="95"/>
    </row>
    <row r="13" spans="1:6" ht="61.5" customHeight="1">
      <c r="A13" s="189" t="s">
        <v>129</v>
      </c>
      <c r="B13" s="190"/>
      <c r="C13" s="190"/>
      <c r="D13" s="190"/>
      <c r="E13" s="190"/>
      <c r="F13" s="191"/>
    </row>
    <row r="14" spans="1:6" ht="41.45" customHeight="1">
      <c r="A14" s="93" t="s">
        <v>23</v>
      </c>
      <c r="B14" s="94"/>
      <c r="C14" s="94"/>
      <c r="D14" s="94"/>
      <c r="E14" s="94"/>
      <c r="F14" s="95"/>
    </row>
    <row r="15" spans="1:6" ht="259.5" customHeight="1">
      <c r="A15" s="192" t="s">
        <v>178</v>
      </c>
      <c r="B15" s="193"/>
      <c r="C15" s="193"/>
      <c r="D15" s="193"/>
      <c r="E15" s="193"/>
      <c r="F15" s="194"/>
    </row>
    <row r="16" spans="1:6" ht="27.6" customHeight="1">
      <c r="A16" s="129" t="s">
        <v>1</v>
      </c>
      <c r="B16" s="130"/>
      <c r="C16" s="131"/>
      <c r="D16" s="155" t="s">
        <v>32</v>
      </c>
      <c r="E16" s="156"/>
      <c r="F16" s="157"/>
    </row>
    <row r="17" spans="1:6" ht="46.5" customHeight="1">
      <c r="A17" s="152"/>
      <c r="B17" s="153"/>
      <c r="C17" s="154"/>
      <c r="D17" s="7" t="s">
        <v>26</v>
      </c>
      <c r="E17" s="8" t="s">
        <v>42</v>
      </c>
      <c r="F17" s="8" t="s">
        <v>27</v>
      </c>
    </row>
    <row r="18" spans="1:6" ht="46.5" customHeight="1">
      <c r="A18" s="179" t="s">
        <v>77</v>
      </c>
      <c r="B18" s="180"/>
      <c r="C18" s="181"/>
      <c r="D18" s="75">
        <v>1</v>
      </c>
      <c r="E18" s="59">
        <v>1740000</v>
      </c>
      <c r="F18" s="59">
        <f>D18*E18</f>
        <v>1740000</v>
      </c>
    </row>
    <row r="19" spans="1:6" s="58" customFormat="1" ht="39" hidden="1" customHeight="1">
      <c r="A19" s="195" t="s">
        <v>56</v>
      </c>
      <c r="B19" s="196"/>
      <c r="C19" s="197"/>
      <c r="D19" s="60"/>
      <c r="E19" s="61"/>
      <c r="F19" s="61"/>
    </row>
    <row r="20" spans="1:6" s="58" customFormat="1" ht="39" hidden="1" customHeight="1">
      <c r="A20" s="195" t="s">
        <v>57</v>
      </c>
      <c r="B20" s="196"/>
      <c r="C20" s="197"/>
      <c r="D20" s="60"/>
      <c r="E20" s="61"/>
      <c r="F20" s="61"/>
    </row>
    <row r="21" spans="1:6" s="58" customFormat="1" ht="39" hidden="1" customHeight="1">
      <c r="A21" s="198" t="s">
        <v>58</v>
      </c>
      <c r="B21" s="199"/>
      <c r="C21" s="200"/>
      <c r="D21" s="60"/>
      <c r="E21" s="61"/>
      <c r="F21" s="61"/>
    </row>
    <row r="22" spans="1:6" s="58" customFormat="1" ht="39" hidden="1" customHeight="1">
      <c r="A22" s="195" t="s">
        <v>61</v>
      </c>
      <c r="B22" s="196"/>
      <c r="C22" s="197"/>
      <c r="D22" s="60"/>
      <c r="E22" s="61"/>
      <c r="F22" s="61"/>
    </row>
    <row r="23" spans="1:6" s="58" customFormat="1" ht="39" hidden="1" customHeight="1">
      <c r="A23" s="195" t="s">
        <v>59</v>
      </c>
      <c r="B23" s="196"/>
      <c r="C23" s="197"/>
      <c r="D23" s="60"/>
      <c r="E23" s="61"/>
      <c r="F23" s="61"/>
    </row>
    <row r="24" spans="1:6" ht="39" hidden="1" customHeight="1">
      <c r="A24" s="201" t="s">
        <v>60</v>
      </c>
      <c r="B24" s="202"/>
      <c r="C24" s="203"/>
      <c r="D24" s="62"/>
      <c r="E24" s="62"/>
      <c r="F24" s="62"/>
    </row>
    <row r="25" spans="1:6" ht="28.5" customHeight="1">
      <c r="A25" s="138" t="s">
        <v>112</v>
      </c>
      <c r="B25" s="138"/>
      <c r="C25" s="138"/>
      <c r="D25" s="63"/>
      <c r="E25" s="63"/>
      <c r="F25" s="54">
        <f>SUM(F12:F24)</f>
        <v>1740000</v>
      </c>
    </row>
    <row r="26" spans="1:6" ht="44.45" customHeight="1">
      <c r="A26" s="204" t="s">
        <v>28</v>
      </c>
      <c r="B26" s="205"/>
      <c r="C26" s="205"/>
      <c r="D26" s="205"/>
      <c r="E26" s="205"/>
      <c r="F26" s="206"/>
    </row>
    <row r="27" spans="1:6" ht="44.45" customHeight="1">
      <c r="A27" s="133" t="s">
        <v>1</v>
      </c>
      <c r="B27" s="133"/>
      <c r="C27" s="9" t="s">
        <v>41</v>
      </c>
      <c r="D27" s="10" t="s">
        <v>38</v>
      </c>
      <c r="E27" s="10" t="s">
        <v>39</v>
      </c>
      <c r="F27" s="10" t="s">
        <v>40</v>
      </c>
    </row>
    <row r="28" spans="1:6" ht="44.45" customHeight="1">
      <c r="A28" s="208" t="s">
        <v>77</v>
      </c>
      <c r="B28" s="109"/>
      <c r="C28" s="2" t="s">
        <v>37</v>
      </c>
      <c r="D28" s="69" t="s">
        <v>37</v>
      </c>
      <c r="E28" s="69" t="s">
        <v>37</v>
      </c>
      <c r="F28" s="69" t="s">
        <v>37</v>
      </c>
    </row>
    <row r="29" spans="1:6" ht="32.25" hidden="1" customHeight="1">
      <c r="A29" s="208" t="s">
        <v>56</v>
      </c>
      <c r="B29" s="109"/>
      <c r="C29" s="2" t="s">
        <v>37</v>
      </c>
      <c r="D29" s="16" t="s">
        <v>37</v>
      </c>
      <c r="E29" s="16" t="s">
        <v>37</v>
      </c>
      <c r="F29" s="16" t="s">
        <v>37</v>
      </c>
    </row>
    <row r="30" spans="1:6" ht="32.25" hidden="1" customHeight="1">
      <c r="A30" s="208" t="s">
        <v>57</v>
      </c>
      <c r="B30" s="109"/>
      <c r="C30" s="2" t="s">
        <v>37</v>
      </c>
      <c r="D30" s="69" t="s">
        <v>37</v>
      </c>
      <c r="E30" s="69" t="s">
        <v>37</v>
      </c>
      <c r="F30" s="69" t="s">
        <v>37</v>
      </c>
    </row>
    <row r="31" spans="1:6" ht="32.25" hidden="1" customHeight="1">
      <c r="A31" s="208" t="s">
        <v>58</v>
      </c>
      <c r="B31" s="109"/>
      <c r="C31" s="2" t="s">
        <v>37</v>
      </c>
      <c r="D31" s="16" t="s">
        <v>37</v>
      </c>
      <c r="E31" s="16" t="s">
        <v>37</v>
      </c>
      <c r="F31" s="16" t="s">
        <v>37</v>
      </c>
    </row>
    <row r="32" spans="1:6" ht="32.25" hidden="1" customHeight="1">
      <c r="A32" s="208" t="s">
        <v>61</v>
      </c>
      <c r="B32" s="109"/>
      <c r="C32" s="2" t="s">
        <v>37</v>
      </c>
      <c r="D32" s="69" t="s">
        <v>37</v>
      </c>
      <c r="E32" s="69" t="s">
        <v>37</v>
      </c>
      <c r="F32" s="69" t="s">
        <v>37</v>
      </c>
    </row>
    <row r="33" spans="1:6" ht="32.25" hidden="1" customHeight="1">
      <c r="A33" s="208" t="s">
        <v>59</v>
      </c>
      <c r="B33" s="109"/>
      <c r="C33" s="2" t="s">
        <v>37</v>
      </c>
      <c r="D33" s="16" t="s">
        <v>37</v>
      </c>
      <c r="E33" s="16" t="s">
        <v>37</v>
      </c>
      <c r="F33" s="16" t="s">
        <v>37</v>
      </c>
    </row>
    <row r="34" spans="1:6" ht="32.25" hidden="1" customHeight="1">
      <c r="A34" s="207" t="s">
        <v>60</v>
      </c>
      <c r="B34" s="207"/>
      <c r="C34" s="2" t="s">
        <v>37</v>
      </c>
      <c r="D34" s="15" t="s">
        <v>37</v>
      </c>
      <c r="E34" s="15" t="s">
        <v>37</v>
      </c>
      <c r="F34" s="15" t="s">
        <v>37</v>
      </c>
    </row>
    <row r="35" spans="1:6" ht="36" customHeight="1">
      <c r="A35" s="129" t="s">
        <v>29</v>
      </c>
      <c r="B35" s="130"/>
      <c r="C35" s="130"/>
      <c r="D35" s="130"/>
      <c r="E35" s="130"/>
      <c r="F35" s="131"/>
    </row>
    <row r="36" spans="1:6" ht="40.5" customHeight="1">
      <c r="A36" s="209" t="s">
        <v>130</v>
      </c>
      <c r="B36" s="210"/>
      <c r="C36" s="210"/>
      <c r="D36" s="210"/>
      <c r="E36" s="210"/>
      <c r="F36" s="211"/>
    </row>
    <row r="37" spans="1:6" ht="141.75" customHeight="1">
      <c r="A37" s="70" t="s">
        <v>139</v>
      </c>
      <c r="B37" s="115" t="s">
        <v>177</v>
      </c>
      <c r="C37" s="116"/>
      <c r="D37" s="117"/>
      <c r="E37" s="68" t="s">
        <v>118</v>
      </c>
      <c r="F37" s="71" t="s">
        <v>120</v>
      </c>
    </row>
  </sheetData>
  <mergeCells count="45">
    <mergeCell ref="B37:D37"/>
    <mergeCell ref="A28:B28"/>
    <mergeCell ref="A30:B30"/>
    <mergeCell ref="A32:B32"/>
    <mergeCell ref="A36:F36"/>
    <mergeCell ref="A31:B31"/>
    <mergeCell ref="A33:B33"/>
    <mergeCell ref="A29:B29"/>
    <mergeCell ref="A24:C24"/>
    <mergeCell ref="A26:F26"/>
    <mergeCell ref="A27:B27"/>
    <mergeCell ref="A34:B34"/>
    <mergeCell ref="A35:F35"/>
    <mergeCell ref="A25:C25"/>
    <mergeCell ref="A19:C19"/>
    <mergeCell ref="A20:C20"/>
    <mergeCell ref="A21:C21"/>
    <mergeCell ref="A22:C22"/>
    <mergeCell ref="A23:C23"/>
    <mergeCell ref="A13:F13"/>
    <mergeCell ref="A14:F14"/>
    <mergeCell ref="A15:F15"/>
    <mergeCell ref="A16:C17"/>
    <mergeCell ref="D16:F16"/>
    <mergeCell ref="A10:D10"/>
    <mergeCell ref="E10:F10"/>
    <mergeCell ref="A11:D11"/>
    <mergeCell ref="E11:F11"/>
    <mergeCell ref="A12:F12"/>
    <mergeCell ref="A18:C18"/>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election activeCell="L4" sqref="L4"/>
    </sheetView>
  </sheetViews>
  <sheetFormatPr defaultRowHeight="15"/>
  <cols>
    <col min="1" max="1" width="16.140625" customWidth="1"/>
    <col min="2" max="2" width="20.85546875" customWidth="1"/>
    <col min="3" max="3" width="12" customWidth="1"/>
    <col min="4" max="4" width="10.28515625" customWidth="1"/>
    <col min="5" max="5" width="9.42578125" customWidth="1"/>
    <col min="6" max="6" width="10.5703125" customWidth="1"/>
    <col min="7" max="7" width="10.140625" customWidth="1"/>
    <col min="8" max="8" width="11" customWidth="1"/>
    <col min="9" max="9" width="9.7109375" customWidth="1"/>
  </cols>
  <sheetData>
    <row r="1" spans="1:9">
      <c r="B1" s="1"/>
      <c r="C1" s="99"/>
      <c r="D1" s="99"/>
      <c r="E1" s="99"/>
      <c r="F1" s="99"/>
      <c r="G1" s="99"/>
    </row>
    <row r="2" spans="1:9" ht="45" customHeight="1">
      <c r="A2" s="84" t="s">
        <v>46</v>
      </c>
      <c r="B2" s="212" t="s">
        <v>31</v>
      </c>
      <c r="C2" s="212"/>
      <c r="D2" s="212"/>
      <c r="E2" s="212"/>
      <c r="F2" s="212"/>
      <c r="G2" s="212"/>
      <c r="H2" s="212"/>
      <c r="I2" s="212"/>
    </row>
    <row r="3" spans="1:9" ht="71.45" customHeight="1">
      <c r="A3" s="213" t="s">
        <v>130</v>
      </c>
      <c r="B3" s="76" t="s">
        <v>13</v>
      </c>
      <c r="C3" s="76" t="s">
        <v>189</v>
      </c>
      <c r="D3" s="76" t="s">
        <v>190</v>
      </c>
      <c r="E3" s="77" t="s">
        <v>14</v>
      </c>
      <c r="F3" s="77" t="s">
        <v>35</v>
      </c>
      <c r="G3" s="77" t="s">
        <v>43</v>
      </c>
      <c r="H3" s="77" t="s">
        <v>15</v>
      </c>
      <c r="I3" s="77" t="s">
        <v>16</v>
      </c>
    </row>
    <row r="4" spans="1:9" ht="94.15" customHeight="1">
      <c r="A4" s="213"/>
      <c r="B4" s="78" t="s">
        <v>121</v>
      </c>
      <c r="C4" s="79" t="s">
        <v>151</v>
      </c>
      <c r="D4" s="79" t="s">
        <v>152</v>
      </c>
      <c r="E4" s="79" t="s">
        <v>26</v>
      </c>
      <c r="F4" s="79">
        <v>0.05</v>
      </c>
      <c r="G4" s="79" t="s">
        <v>132</v>
      </c>
      <c r="H4" s="80" t="s">
        <v>133</v>
      </c>
      <c r="I4" s="80" t="s">
        <v>163</v>
      </c>
    </row>
    <row r="5" spans="1:9" ht="90" customHeight="1">
      <c r="A5" s="213"/>
      <c r="B5" s="78" t="s">
        <v>131</v>
      </c>
      <c r="C5" s="79" t="s">
        <v>153</v>
      </c>
      <c r="D5" s="79" t="s">
        <v>154</v>
      </c>
      <c r="E5" s="79" t="s">
        <v>26</v>
      </c>
      <c r="F5" s="79">
        <v>0.05</v>
      </c>
      <c r="G5" s="79" t="s">
        <v>132</v>
      </c>
      <c r="H5" s="80" t="s">
        <v>133</v>
      </c>
      <c r="I5" s="80"/>
    </row>
    <row r="6" spans="1:9" ht="70.5" customHeight="1">
      <c r="A6" s="213"/>
      <c r="B6" s="78" t="s">
        <v>134</v>
      </c>
      <c r="C6" s="78">
        <v>60</v>
      </c>
      <c r="D6" s="78">
        <v>80</v>
      </c>
      <c r="E6" s="81" t="s">
        <v>26</v>
      </c>
      <c r="F6" s="82">
        <v>0.1</v>
      </c>
      <c r="G6" s="79" t="s">
        <v>132</v>
      </c>
      <c r="H6" s="80" t="s">
        <v>133</v>
      </c>
      <c r="I6" s="83" t="s">
        <v>164</v>
      </c>
    </row>
  </sheetData>
  <mergeCells count="3">
    <mergeCell ref="C1:G1"/>
    <mergeCell ref="B2:I2"/>
    <mergeCell ref="A3:A6"/>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topLeftCell="A20" workbookViewId="0">
      <selection activeCell="E20" sqref="E20"/>
    </sheetView>
  </sheetViews>
  <sheetFormatPr defaultRowHeight="15"/>
  <cols>
    <col min="1" max="1" width="38.42578125" customWidth="1"/>
    <col min="2" max="6" width="14.5703125" customWidth="1"/>
  </cols>
  <sheetData>
    <row r="1" spans="1:6">
      <c r="A1" s="1"/>
      <c r="B1" s="99"/>
      <c r="C1" s="99"/>
      <c r="D1" s="99"/>
      <c r="E1" s="99"/>
      <c r="F1" s="99"/>
    </row>
    <row r="2" spans="1:6" ht="31.15" customHeight="1">
      <c r="A2" s="168" t="s">
        <v>18</v>
      </c>
      <c r="B2" s="168"/>
      <c r="C2" s="184" t="s">
        <v>47</v>
      </c>
      <c r="D2" s="184"/>
      <c r="E2" s="184"/>
      <c r="F2" s="184"/>
    </row>
    <row r="3" spans="1:6" ht="30.6" customHeight="1">
      <c r="A3" s="185" t="s">
        <v>19</v>
      </c>
      <c r="B3" s="185"/>
      <c r="C3" s="185"/>
      <c r="D3" s="185"/>
      <c r="E3" s="171" t="s">
        <v>54</v>
      </c>
      <c r="F3" s="171"/>
    </row>
    <row r="4" spans="1:6" ht="26.25" customHeight="1">
      <c r="A4" s="6" t="s">
        <v>20</v>
      </c>
      <c r="B4" s="172" t="s">
        <v>53</v>
      </c>
      <c r="C4" s="173"/>
      <c r="D4" s="173"/>
      <c r="E4" s="173"/>
      <c r="F4" s="174"/>
    </row>
    <row r="5" spans="1:6" ht="34.15" customHeight="1">
      <c r="A5" s="26" t="s">
        <v>21</v>
      </c>
      <c r="B5" s="126" t="s">
        <v>78</v>
      </c>
      <c r="C5" s="126"/>
      <c r="D5" s="126"/>
      <c r="E5" s="126"/>
      <c r="F5" s="126"/>
    </row>
    <row r="6" spans="1:6" ht="34.15" customHeight="1">
      <c r="A6" s="133" t="s">
        <v>24</v>
      </c>
      <c r="B6" s="133"/>
      <c r="C6" s="133"/>
      <c r="D6" s="133"/>
      <c r="E6" s="186" t="s">
        <v>0</v>
      </c>
      <c r="F6" s="186"/>
    </row>
    <row r="7" spans="1:6" ht="25.5" customHeight="1">
      <c r="A7" s="166" t="s">
        <v>36</v>
      </c>
      <c r="B7" s="166"/>
      <c r="C7" s="166"/>
      <c r="D7" s="166"/>
      <c r="E7" s="187">
        <v>1000000</v>
      </c>
      <c r="F7" s="187"/>
    </row>
    <row r="8" spans="1:6" ht="34.15" hidden="1" customHeight="1">
      <c r="A8" s="161" t="s">
        <v>33</v>
      </c>
      <c r="B8" s="162"/>
      <c r="C8" s="162"/>
      <c r="D8" s="163"/>
      <c r="E8" s="182"/>
      <c r="F8" s="183"/>
    </row>
    <row r="9" spans="1:6" ht="34.15" hidden="1" customHeight="1">
      <c r="A9" s="166" t="s">
        <v>30</v>
      </c>
      <c r="B9" s="166"/>
      <c r="C9" s="166"/>
      <c r="D9" s="166"/>
      <c r="E9" s="187"/>
      <c r="F9" s="187"/>
    </row>
    <row r="10" spans="1:6" ht="34.15" hidden="1" customHeight="1">
      <c r="A10" s="161" t="s">
        <v>44</v>
      </c>
      <c r="B10" s="162"/>
      <c r="C10" s="162"/>
      <c r="D10" s="163"/>
      <c r="E10" s="182"/>
      <c r="F10" s="183"/>
    </row>
    <row r="11" spans="1:6" ht="34.15" customHeight="1">
      <c r="A11" s="188" t="s">
        <v>25</v>
      </c>
      <c r="B11" s="188"/>
      <c r="C11" s="188"/>
      <c r="D11" s="188"/>
      <c r="E11" s="187">
        <f>SUM(E7:F10)</f>
        <v>1000000</v>
      </c>
      <c r="F11" s="187"/>
    </row>
    <row r="12" spans="1:6" ht="29.25" customHeight="1">
      <c r="A12" s="93" t="s">
        <v>22</v>
      </c>
      <c r="B12" s="94"/>
      <c r="C12" s="94"/>
      <c r="D12" s="94"/>
      <c r="E12" s="94"/>
      <c r="F12" s="95"/>
    </row>
    <row r="13" spans="1:6" ht="51" customHeight="1">
      <c r="A13" s="189" t="s">
        <v>166</v>
      </c>
      <c r="B13" s="190"/>
      <c r="C13" s="190"/>
      <c r="D13" s="190"/>
      <c r="E13" s="190"/>
      <c r="F13" s="191"/>
    </row>
    <row r="14" spans="1:6" ht="31.5" customHeight="1">
      <c r="A14" s="93" t="s">
        <v>23</v>
      </c>
      <c r="B14" s="94"/>
      <c r="C14" s="94"/>
      <c r="D14" s="94"/>
      <c r="E14" s="94"/>
      <c r="F14" s="95"/>
    </row>
    <row r="15" spans="1:6" ht="162" customHeight="1">
      <c r="A15" s="96" t="s">
        <v>179</v>
      </c>
      <c r="B15" s="214"/>
      <c r="C15" s="214"/>
      <c r="D15" s="214"/>
      <c r="E15" s="214"/>
      <c r="F15" s="215"/>
    </row>
    <row r="16" spans="1:6" ht="21.75" customHeight="1">
      <c r="A16" s="129" t="s">
        <v>1</v>
      </c>
      <c r="B16" s="130"/>
      <c r="C16" s="131"/>
      <c r="D16" s="155" t="s">
        <v>32</v>
      </c>
      <c r="E16" s="156"/>
      <c r="F16" s="157"/>
    </row>
    <row r="17" spans="1:6" ht="45" customHeight="1">
      <c r="A17" s="152"/>
      <c r="B17" s="153"/>
      <c r="C17" s="154"/>
      <c r="D17" s="7" t="s">
        <v>26</v>
      </c>
      <c r="E17" s="8" t="s">
        <v>42</v>
      </c>
      <c r="F17" s="8" t="s">
        <v>27</v>
      </c>
    </row>
    <row r="18" spans="1:6" ht="34.5" customHeight="1">
      <c r="A18" s="189" t="s">
        <v>165</v>
      </c>
      <c r="B18" s="190"/>
      <c r="C18" s="191"/>
      <c r="D18" s="18">
        <v>1</v>
      </c>
      <c r="E18" s="19">
        <v>500000</v>
      </c>
      <c r="F18" s="64">
        <f>D18*E18</f>
        <v>500000</v>
      </c>
    </row>
    <row r="19" spans="1:6" ht="34.5" customHeight="1">
      <c r="A19" s="189" t="s">
        <v>50</v>
      </c>
      <c r="B19" s="190"/>
      <c r="C19" s="191"/>
      <c r="D19" s="18">
        <v>1</v>
      </c>
      <c r="E19" s="19">
        <v>500000</v>
      </c>
      <c r="F19" s="64">
        <f>D19*E19</f>
        <v>500000</v>
      </c>
    </row>
    <row r="20" spans="1:6" ht="32.25" customHeight="1">
      <c r="A20" s="138" t="s">
        <v>112</v>
      </c>
      <c r="B20" s="138"/>
      <c r="C20" s="138"/>
      <c r="D20" s="63"/>
      <c r="E20" s="63"/>
      <c r="F20" s="54">
        <f>SUM(F7:F19)</f>
        <v>1000000</v>
      </c>
    </row>
    <row r="21" spans="1:6" ht="32.450000000000003" customHeight="1">
      <c r="A21" s="135" t="s">
        <v>28</v>
      </c>
      <c r="B21" s="136"/>
      <c r="C21" s="136"/>
      <c r="D21" s="136"/>
      <c r="E21" s="136"/>
      <c r="F21" s="137"/>
    </row>
    <row r="22" spans="1:6" ht="44.45" customHeight="1">
      <c r="A22" s="133" t="s">
        <v>1</v>
      </c>
      <c r="B22" s="133"/>
      <c r="C22" s="9" t="s">
        <v>41</v>
      </c>
      <c r="D22" s="10" t="s">
        <v>38</v>
      </c>
      <c r="E22" s="10" t="s">
        <v>39</v>
      </c>
      <c r="F22" s="10" t="s">
        <v>40</v>
      </c>
    </row>
    <row r="23" spans="1:6" ht="33.75" customHeight="1">
      <c r="A23" s="216" t="s">
        <v>165</v>
      </c>
      <c r="B23" s="216"/>
      <c r="C23" s="2" t="s">
        <v>37</v>
      </c>
      <c r="D23" s="27" t="s">
        <v>37</v>
      </c>
      <c r="E23" s="27" t="s">
        <v>37</v>
      </c>
      <c r="F23" s="27" t="s">
        <v>37</v>
      </c>
    </row>
    <row r="24" spans="1:6" ht="33.75" customHeight="1">
      <c r="A24" s="216" t="s">
        <v>50</v>
      </c>
      <c r="B24" s="216"/>
      <c r="C24" s="2" t="s">
        <v>37</v>
      </c>
      <c r="D24" s="27" t="s">
        <v>37</v>
      </c>
      <c r="E24" s="27" t="s">
        <v>37</v>
      </c>
      <c r="F24" s="27" t="s">
        <v>37</v>
      </c>
    </row>
    <row r="25" spans="1:6" ht="38.25" customHeight="1">
      <c r="A25" s="129" t="s">
        <v>29</v>
      </c>
      <c r="B25" s="130"/>
      <c r="C25" s="130"/>
      <c r="D25" s="130"/>
      <c r="E25" s="130"/>
      <c r="F25" s="131"/>
    </row>
    <row r="26" spans="1:6" ht="33" customHeight="1">
      <c r="A26" s="121" t="s">
        <v>135</v>
      </c>
      <c r="B26" s="122"/>
      <c r="C26" s="122"/>
      <c r="D26" s="122"/>
      <c r="E26" s="122"/>
      <c r="F26" s="123"/>
    </row>
    <row r="27" spans="1:6" ht="126" customHeight="1">
      <c r="A27" s="70" t="s">
        <v>139</v>
      </c>
      <c r="B27" s="115" t="s">
        <v>170</v>
      </c>
      <c r="C27" s="116"/>
      <c r="D27" s="117"/>
      <c r="E27" s="68" t="s">
        <v>118</v>
      </c>
      <c r="F27" s="71" t="s">
        <v>120</v>
      </c>
    </row>
  </sheetData>
  <mergeCells count="35">
    <mergeCell ref="B27:D27"/>
    <mergeCell ref="A25:F25"/>
    <mergeCell ref="A26:F26"/>
    <mergeCell ref="A21:F21"/>
    <mergeCell ref="A22:B22"/>
    <mergeCell ref="A23:B23"/>
    <mergeCell ref="A24:B24"/>
    <mergeCell ref="A19:C19"/>
    <mergeCell ref="A12:F12"/>
    <mergeCell ref="A13:F13"/>
    <mergeCell ref="A14:F14"/>
    <mergeCell ref="A15:F15"/>
    <mergeCell ref="A16:C17"/>
    <mergeCell ref="D16:F16"/>
    <mergeCell ref="A10:D10"/>
    <mergeCell ref="E10:F10"/>
    <mergeCell ref="A11:D11"/>
    <mergeCell ref="E11:F11"/>
    <mergeCell ref="A18:C18"/>
    <mergeCell ref="A20:C20"/>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activeCell="E4" sqref="E4"/>
    </sheetView>
  </sheetViews>
  <sheetFormatPr defaultRowHeight="15"/>
  <cols>
    <col min="1" max="1" width="17.7109375" customWidth="1"/>
    <col min="2" max="2" width="20.85546875" customWidth="1"/>
    <col min="3" max="3" width="11" customWidth="1"/>
    <col min="4" max="4" width="10.28515625" customWidth="1"/>
    <col min="5" max="5" width="9.7109375" customWidth="1"/>
    <col min="6" max="6" width="10.5703125" customWidth="1"/>
    <col min="7" max="7" width="15.28515625" customWidth="1"/>
    <col min="8" max="8" width="7.85546875" customWidth="1"/>
    <col min="9" max="9" width="10.28515625" customWidth="1"/>
  </cols>
  <sheetData>
    <row r="1" spans="1:9">
      <c r="B1" s="1"/>
      <c r="C1" s="99"/>
      <c r="D1" s="99"/>
      <c r="E1" s="99"/>
      <c r="F1" s="99"/>
      <c r="G1" s="99"/>
    </row>
    <row r="2" spans="1:9" ht="45" customHeight="1">
      <c r="A2" s="84" t="s">
        <v>46</v>
      </c>
      <c r="B2" s="212" t="s">
        <v>31</v>
      </c>
      <c r="C2" s="212"/>
      <c r="D2" s="212"/>
      <c r="E2" s="212"/>
      <c r="F2" s="212"/>
      <c r="G2" s="212"/>
      <c r="H2" s="212"/>
      <c r="I2" s="212"/>
    </row>
    <row r="3" spans="1:9" ht="71.45" customHeight="1">
      <c r="A3" s="213" t="s">
        <v>135</v>
      </c>
      <c r="B3" s="76" t="s">
        <v>13</v>
      </c>
      <c r="C3" s="76" t="s">
        <v>189</v>
      </c>
      <c r="D3" s="76" t="s">
        <v>190</v>
      </c>
      <c r="E3" s="77" t="s">
        <v>14</v>
      </c>
      <c r="F3" s="77" t="s">
        <v>35</v>
      </c>
      <c r="G3" s="77" t="s">
        <v>43</v>
      </c>
      <c r="H3" s="77" t="s">
        <v>15</v>
      </c>
      <c r="I3" s="77" t="s">
        <v>16</v>
      </c>
    </row>
    <row r="4" spans="1:9" ht="96" customHeight="1">
      <c r="A4" s="213"/>
      <c r="B4" s="78" t="s">
        <v>137</v>
      </c>
      <c r="C4" s="78">
        <v>350</v>
      </c>
      <c r="D4" s="78">
        <v>400</v>
      </c>
      <c r="E4" s="81" t="s">
        <v>26</v>
      </c>
      <c r="F4" s="82">
        <v>0.05</v>
      </c>
      <c r="G4" s="80" t="s">
        <v>50</v>
      </c>
      <c r="H4" s="80" t="s">
        <v>133</v>
      </c>
      <c r="I4" s="80" t="s">
        <v>167</v>
      </c>
    </row>
    <row r="5" spans="1:9" ht="63" customHeight="1">
      <c r="A5" s="213"/>
      <c r="B5" s="78" t="s">
        <v>136</v>
      </c>
      <c r="C5" s="85" t="s">
        <v>181</v>
      </c>
      <c r="D5" s="78" t="s">
        <v>180</v>
      </c>
      <c r="E5" s="81" t="s">
        <v>26</v>
      </c>
      <c r="F5" s="82">
        <v>0.05</v>
      </c>
      <c r="G5" s="80" t="s">
        <v>79</v>
      </c>
      <c r="H5" s="80" t="s">
        <v>133</v>
      </c>
      <c r="I5" s="80" t="s">
        <v>167</v>
      </c>
    </row>
    <row r="6" spans="1:9" ht="94.9" customHeight="1">
      <c r="A6" s="213"/>
      <c r="B6" s="86" t="s">
        <v>138</v>
      </c>
      <c r="C6" s="87" t="s">
        <v>169</v>
      </c>
      <c r="D6" s="87" t="s">
        <v>182</v>
      </c>
      <c r="E6" s="81" t="s">
        <v>156</v>
      </c>
      <c r="F6" s="88">
        <v>0.5</v>
      </c>
      <c r="G6" s="80" t="s">
        <v>79</v>
      </c>
      <c r="H6" s="83" t="s">
        <v>183</v>
      </c>
      <c r="I6" s="83" t="s">
        <v>168</v>
      </c>
    </row>
    <row r="7" spans="1:9" ht="73.900000000000006" customHeight="1">
      <c r="A7" s="73"/>
    </row>
  </sheetData>
  <mergeCells count="3">
    <mergeCell ref="C1:G1"/>
    <mergeCell ref="B2:I2"/>
    <mergeCell ref="A3:A6"/>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0500</vt:lpstr>
      <vt:lpstr>0501</vt:lpstr>
      <vt:lpstr>ინდიკატორი 0501  </vt:lpstr>
      <vt:lpstr>050101</vt:lpstr>
      <vt:lpstr>ინდიკატორი 050101</vt:lpstr>
      <vt:lpstr>050102</vt:lpstr>
      <vt:lpstr>ინდიკატორი 050102</vt:lpstr>
      <vt:lpstr>050103</vt:lpstr>
      <vt:lpstr>ინდიკატორი 050103</vt:lpstr>
      <vt:lpstr>'0500'!Print_Area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Tamar Babilodze</cp:lastModifiedBy>
  <cp:lastPrinted>2021-12-10T13:44:43Z</cp:lastPrinted>
  <dcterms:created xsi:type="dcterms:W3CDTF">2021-06-16T13:27:45Z</dcterms:created>
  <dcterms:modified xsi:type="dcterms:W3CDTF">2024-11-16T13:04:37Z</dcterms:modified>
</cp:coreProperties>
</file>