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amar.babilodze\Desktop\პროგრამები ცვლილებით 2025  ჩემიიიიიი\02  ბიუჯეტი-ინფრასტრუქტურა  2024-2027\"/>
    </mc:Choice>
  </mc:AlternateContent>
  <bookViews>
    <workbookView xWindow="0" yWindow="0" windowWidth="28770" windowHeight="11655" tabRatio="724" firstSheet="1" activeTab="11"/>
  </bookViews>
  <sheets>
    <sheet name="Tavi" sheetId="35" r:id="rId1"/>
    <sheet name="0200" sheetId="34" r:id="rId2"/>
    <sheet name="0201" sheetId="3" r:id="rId3"/>
    <sheet name="ინდიკატორი 0201 " sheetId="23" r:id="rId4"/>
    <sheet name="020101" sheetId="6" r:id="rId5"/>
    <sheet name="ინდიკატორი 020101" sheetId="27" r:id="rId6"/>
    <sheet name="020102" sheetId="26" r:id="rId7"/>
    <sheet name="ინდიკატორი 020102" sheetId="28" r:id="rId8"/>
    <sheet name="020103" sheetId="29" r:id="rId9"/>
    <sheet name="ინდიკატორი 020103" sheetId="30" r:id="rId10"/>
    <sheet name="020104" sheetId="31" r:id="rId11"/>
    <sheet name="ინდიკატორი 020104" sheetId="3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xlnm.Print_Area" localSheetId="1">'0200'!$A$1:$F$31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1" i="34" l="1"/>
  <c r="E31" i="34"/>
  <c r="D31" i="34"/>
  <c r="C31" i="34"/>
  <c r="F30" i="34"/>
  <c r="E30" i="34"/>
  <c r="D30" i="34"/>
  <c r="C30" i="34"/>
  <c r="F29" i="34"/>
  <c r="E29" i="34"/>
  <c r="D29" i="34"/>
  <c r="C29" i="34"/>
  <c r="F28" i="34" l="1"/>
  <c r="E28" i="34"/>
  <c r="D28" i="34"/>
  <c r="C28" i="34"/>
  <c r="F27" i="34" l="1"/>
  <c r="E27" i="34"/>
  <c r="D27" i="34"/>
  <c r="C27" i="34"/>
  <c r="F26" i="34"/>
  <c r="E26" i="34"/>
  <c r="D26" i="34"/>
  <c r="C26" i="34"/>
  <c r="F25" i="34"/>
  <c r="E25" i="34"/>
  <c r="D25" i="34"/>
  <c r="C25" i="34"/>
  <c r="F23" i="34" l="1"/>
  <c r="E23" i="34"/>
  <c r="D23" i="34"/>
  <c r="C23" i="34"/>
  <c r="F22" i="34"/>
  <c r="E22" i="34"/>
  <c r="D22" i="34"/>
  <c r="C22" i="34"/>
  <c r="F20" i="34" l="1"/>
  <c r="E20" i="34"/>
  <c r="D20" i="34"/>
  <c r="C20" i="34"/>
  <c r="F19" i="34" l="1"/>
  <c r="E19" i="34"/>
  <c r="D19" i="34"/>
  <c r="C19" i="34"/>
  <c r="F18" i="34"/>
  <c r="E18" i="34"/>
  <c r="D18" i="34"/>
  <c r="C18" i="34"/>
  <c r="C17" i="34" l="1"/>
  <c r="F16" i="34" l="1"/>
  <c r="E16" i="34"/>
  <c r="D16" i="34"/>
  <c r="C16" i="34"/>
  <c r="F15" i="34"/>
  <c r="E15" i="34"/>
  <c r="D15" i="34"/>
  <c r="C15" i="34"/>
  <c r="F14" i="34"/>
  <c r="E14" i="34"/>
  <c r="D14" i="34"/>
  <c r="C14" i="34"/>
  <c r="F12" i="34" l="1"/>
  <c r="E12" i="34"/>
  <c r="D12" i="34"/>
  <c r="F11" i="34"/>
  <c r="E11" i="34"/>
  <c r="D11" i="34"/>
  <c r="F10" i="34"/>
  <c r="E10" i="34"/>
  <c r="D10" i="34"/>
  <c r="C12" i="34"/>
  <c r="C11" i="34"/>
  <c r="C10" i="34"/>
  <c r="D18" i="26" l="1"/>
  <c r="D19" i="26"/>
  <c r="D20" i="26"/>
  <c r="D21" i="26"/>
  <c r="D22" i="26"/>
  <c r="D23" i="26"/>
  <c r="D24" i="26"/>
  <c r="D17" i="26"/>
  <c r="B14" i="3" l="1"/>
  <c r="C6" i="34"/>
  <c r="D6" i="34"/>
  <c r="E6" i="34"/>
  <c r="F6" i="34"/>
  <c r="C7" i="34"/>
  <c r="D7" i="34"/>
  <c r="E7" i="34"/>
  <c r="F7" i="34"/>
  <c r="F20" i="29" l="1"/>
  <c r="F28" i="26"/>
  <c r="E26" i="26" l="1"/>
  <c r="E27" i="26"/>
  <c r="F21" i="34" l="1"/>
  <c r="C13" i="34" l="1"/>
  <c r="D21" i="34" l="1"/>
  <c r="F13" i="34" l="1"/>
  <c r="E13" i="34" l="1"/>
  <c r="D13" i="34"/>
  <c r="F19" i="29" l="1"/>
  <c r="F21" i="29"/>
  <c r="F20" i="6"/>
  <c r="E10" i="26"/>
  <c r="E11" i="29"/>
  <c r="E11" i="31"/>
  <c r="E11" i="6"/>
  <c r="F8" i="34" l="1"/>
  <c r="E8" i="34"/>
  <c r="D8" i="34"/>
  <c r="C8" i="34"/>
  <c r="F5" i="34"/>
  <c r="E5" i="34"/>
  <c r="D5" i="34"/>
  <c r="C5" i="34"/>
  <c r="C4" i="34" s="1"/>
  <c r="F24" i="34"/>
  <c r="E24" i="34"/>
  <c r="D24" i="34"/>
  <c r="C24" i="34"/>
  <c r="E21" i="34"/>
  <c r="F17" i="34"/>
  <c r="E17" i="34"/>
  <c r="D17" i="34"/>
  <c r="F9" i="34"/>
  <c r="E9" i="34"/>
  <c r="D9" i="34"/>
  <c r="C9" i="34"/>
  <c r="E4" i="34" l="1"/>
  <c r="D4" i="34"/>
  <c r="F4" i="34"/>
  <c r="E19" i="6"/>
  <c r="E18" i="6"/>
  <c r="F16" i="3" l="1"/>
  <c r="E16" i="3"/>
  <c r="C16" i="3" l="1"/>
  <c r="B13" i="3" l="1"/>
  <c r="B12" i="3"/>
  <c r="D16" i="3"/>
  <c r="F20" i="31"/>
  <c r="F19" i="31"/>
  <c r="E18" i="31"/>
  <c r="F21" i="31" l="1"/>
  <c r="B15" i="3"/>
  <c r="B16" i="3"/>
  <c r="F22" i="29"/>
  <c r="F23" i="29"/>
  <c r="F18" i="29"/>
  <c r="F24" i="29" l="1"/>
</calcChain>
</file>

<file path=xl/sharedStrings.xml><?xml version="1.0" encoding="utf-8"?>
<sst xmlns="http://schemas.openxmlformats.org/spreadsheetml/2006/main" count="511" uniqueCount="226">
  <si>
    <t>2024 წელი</t>
  </si>
  <si>
    <t>2025 წელი</t>
  </si>
  <si>
    <t>დასახელება</t>
  </si>
  <si>
    <t>პრიორიტეტის დასახელება, რომლის ფარგლებშიც ხორციელდება პროგრამა:</t>
  </si>
  <si>
    <t>პროგრამის კლასიფიკაციის კოდი:</t>
  </si>
  <si>
    <t>პროგრამის დასახელება:</t>
  </si>
  <si>
    <t>პროგრამის განმახორციელებელი:</t>
  </si>
  <si>
    <t>პროგრამის განხორციელების პერიოდი:</t>
  </si>
  <si>
    <t>პროგრამის მიზანი</t>
  </si>
  <si>
    <t>პროგრამის აღწერა</t>
  </si>
  <si>
    <t>სულ</t>
  </si>
  <si>
    <t>მოსალოდნელი საბოლოო შედეგი</t>
  </si>
  <si>
    <t>საბოლოო შედეგის შეფასების ინდიკატორი</t>
  </si>
  <si>
    <t>ინდიკატორის დასახელება</t>
  </si>
  <si>
    <t>ზომის ერთეული</t>
  </si>
  <si>
    <t>მონაცემთა მოგროვების მეთოდი</t>
  </si>
  <si>
    <t>რისკი</t>
  </si>
  <si>
    <t>პროგრამის დასახელება, რის ფარგლებშიც ხორციელდება ქვეპროგრამა:</t>
  </si>
  <si>
    <t>ქვეპროგრამის კლასიფიკაციის კოდი:</t>
  </si>
  <si>
    <t>ქვეპროგრამის დასახელება:</t>
  </si>
  <si>
    <t>ქვეპროგრამის განმახორციელებელი:</t>
  </si>
  <si>
    <t>ქვეპროგრამის მიზანი</t>
  </si>
  <si>
    <t>ქვეპროგრამის აღწერა</t>
  </si>
  <si>
    <t>ქვეპროგრამის დაფინანსების წყარო</t>
  </si>
  <si>
    <t>სულ ქვეპროგრამის  ბიუჯეტი</t>
  </si>
  <si>
    <t>რაოდენობა</t>
  </si>
  <si>
    <t>სულ (ლარი)</t>
  </si>
  <si>
    <t>ქვეპროგრამის განხორციელების დროითი გეგმა</t>
  </si>
  <si>
    <t>მოსალოდნელი შუალედური შედეგი</t>
  </si>
  <si>
    <t xml:space="preserve">    სხვა წყარო</t>
  </si>
  <si>
    <t>შუალედური შედეგის შეფასების ინდიკატორი</t>
  </si>
  <si>
    <t>პროდუქტი</t>
  </si>
  <si>
    <t xml:space="preserve">   სახელმწიფო ბიუჯეტი</t>
  </si>
  <si>
    <t>სულ პროგრამის ბიუჯეტი</t>
  </si>
  <si>
    <t>ცდომილების ალბათობა (%)</t>
  </si>
  <si>
    <t xml:space="preserve">   მუნიციპალური ბიუჯეტი</t>
  </si>
  <si>
    <t>X</t>
  </si>
  <si>
    <t>II კვარტალი</t>
  </si>
  <si>
    <t>III კვარტალი</t>
  </si>
  <si>
    <t>IV კვარტალი</t>
  </si>
  <si>
    <t>I კვარტალი</t>
  </si>
  <si>
    <t>ერთეულის საშუალო ფასი (ლარი)</t>
  </si>
  <si>
    <t>მონაცემთა წყარო</t>
  </si>
  <si>
    <t>მათ შორის კაპიტალური პროექტები</t>
  </si>
  <si>
    <t>საბოლოო შედეგი</t>
  </si>
  <si>
    <t>საგზაო ინფრასტრუქტურის განვითარება</t>
  </si>
  <si>
    <t>0201</t>
  </si>
  <si>
    <t>გზების მოვლა-შენახვა (020101)</t>
  </si>
  <si>
    <t>გრძ.მეტრი</t>
  </si>
  <si>
    <t xml:space="preserve">ქალაქის გზების საერთო სიგრძე, სადაც ორგანიზებულია საგზაო მოძრაობა </t>
  </si>
  <si>
    <t>გრძ. მეტრი</t>
  </si>
  <si>
    <t>მიღება-ჩაბარების აქტები</t>
  </si>
  <si>
    <t xml:space="preserve">ინფრასტრუქტურის სამსახური; </t>
  </si>
  <si>
    <t>სახელშეკრულებო პირობების დარღვევა</t>
  </si>
  <si>
    <t>020101</t>
  </si>
  <si>
    <t xml:space="preserve">გზების მოვლა-შენახვა </t>
  </si>
  <si>
    <t xml:space="preserve">უზრუნველყოფილია მუნიციპალიტეტში არსებული გზების მოვლა-პატრონობა და გახანგრძლივებულია გზების ექსპლუატაციის ვადა </t>
  </si>
  <si>
    <t>გრძ.მ</t>
  </si>
  <si>
    <t>ორმოულად შეკეთებული  გზების ფართობი</t>
  </si>
  <si>
    <t xml:space="preserve">მოხრეშილი გზების
საერთო სიგრძე 
</t>
  </si>
  <si>
    <t xml:space="preserve">გზების მშენებლობა-რეაბილიტაცია </t>
  </si>
  <si>
    <t>მოწყობილი ტროტუარების საერთო სიგრძე</t>
  </si>
  <si>
    <t>შუალედური შედეგი</t>
  </si>
  <si>
    <t>020103</t>
  </si>
  <si>
    <t>020104</t>
  </si>
  <si>
    <t>საგზაო მოძრაობის ორგანიზება</t>
  </si>
  <si>
    <t>გზების მშენებლობა და რეაბილიტაცია (020102)</t>
  </si>
  <si>
    <t>საგზაო მოძრაობის ორგანიზება  (020103)</t>
  </si>
  <si>
    <t>საგზაო ნაგებობების მშენებლობა-რეაბილიტაცია (020104)</t>
  </si>
  <si>
    <t>020102</t>
  </si>
  <si>
    <t xml:space="preserve">საგზაო ნაგებობების მშენებლობა-რეაბილიტაცია </t>
  </si>
  <si>
    <t>ორმოულად შეკეთებული  გზების ფართობი (კვ.მ.)</t>
  </si>
  <si>
    <t>კმ</t>
  </si>
  <si>
    <t>კვ.მ.</t>
  </si>
  <si>
    <t>ტროტუარების საერთო ფართობი (კვ.მ.)</t>
  </si>
  <si>
    <t>გრძ.მ.</t>
  </si>
  <si>
    <t>ცალი</t>
  </si>
  <si>
    <t>ქვეპროგრამების დასახელება</t>
  </si>
  <si>
    <t>ინფრასტრუქტურის განვითარება</t>
  </si>
  <si>
    <t>გზების ასფალტის საფარის მოწყობა</t>
  </si>
  <si>
    <t>სანიაღვრე არხების მოწყობა-რეაბილიტაცია</t>
  </si>
  <si>
    <t>ტროტუარების კეთილმოწყობა-რეაბილიტაცია</t>
  </si>
  <si>
    <t>გზის ინფრასტრუატურის განვითარება</t>
  </si>
  <si>
    <t>საგზაო ნიშნების რაოდენობა</t>
  </si>
  <si>
    <t>საგზაო ნიშნები (ცალი)</t>
  </si>
  <si>
    <t>ჰორიზონტალური საგაზაო მონიშვნები (კვ.მ.)</t>
  </si>
  <si>
    <t>სიჩქარის შემზღუდავი ბარიერი (ცალი)</t>
  </si>
  <si>
    <t>მოწყობილი რკინაბეტონის კედლის სიგრძე (გრძ,მ.)</t>
  </si>
  <si>
    <t>მოწყობილი რკინაბეტონის კედლის სიგრძე</t>
  </si>
  <si>
    <t>მოწყობილი გაბიონის სიგრძე</t>
  </si>
  <si>
    <t>მოწყობილი/რეაბილიტირებული ხიდების სიგრძე</t>
  </si>
  <si>
    <t>ხიდების მოწყობა-რეაბილიტაცია</t>
  </si>
  <si>
    <t>რკინაბეტონის კედლების მოწყობა</t>
  </si>
  <si>
    <t>გაბიონების მოწყობა</t>
  </si>
  <si>
    <t>გრუნტის  გზების შეკეთება</t>
  </si>
  <si>
    <t xml:space="preserve">ვიდეო კამერების შეძენა </t>
  </si>
  <si>
    <t>ვიდეო კამერების პროგრამული უზრუნველყოფა (ცალი)</t>
  </si>
  <si>
    <t>პრიორიტეტების ფარგლებში განსახორციელებელი პროგრამები და ქვეპროგრამები</t>
  </si>
  <si>
    <t>პრიორიტეტის დასახელება</t>
  </si>
  <si>
    <t>პროგრამული კოდი</t>
  </si>
  <si>
    <t>სულ  პრიორიტეტის დაფინანსება</t>
  </si>
  <si>
    <t>02 01</t>
  </si>
  <si>
    <t>02 01 01</t>
  </si>
  <si>
    <t>02 01 02</t>
  </si>
  <si>
    <t>02 01 03</t>
  </si>
  <si>
    <t>02 01 04</t>
  </si>
  <si>
    <t>საგზაო ნაგებობების მშენებლობა-რეაბილიტაცია</t>
  </si>
  <si>
    <t xml:space="preserve">გზების მშენებლობა და რეაბილიტაცია </t>
  </si>
  <si>
    <t>გზების მოვლა-შენახვა</t>
  </si>
  <si>
    <t xml:space="preserve">02 02 </t>
  </si>
  <si>
    <t xml:space="preserve">წყლის სისტემების განვითარება </t>
  </si>
  <si>
    <t xml:space="preserve"> 02 02 01 </t>
  </si>
  <si>
    <t xml:space="preserve"> 02 02 02 </t>
  </si>
  <si>
    <t xml:space="preserve"> 02 02 03 </t>
  </si>
  <si>
    <t>წყალსადენის შიდა ქსელების მოწყობა-რეაბილიტაცია</t>
  </si>
  <si>
    <t>წყალსადენის შიდა ქსელის ექსპლუატაცია</t>
  </si>
  <si>
    <t>კანალიზაციის ქსელების მოწყობა-რეაბილიტაცია</t>
  </si>
  <si>
    <t xml:space="preserve">02 03 </t>
  </si>
  <si>
    <t>საზოგადოებრივი სივრცეების განვითარება</t>
  </si>
  <si>
    <t>02 03 01</t>
  </si>
  <si>
    <t>02 03 02</t>
  </si>
  <si>
    <t>სკვერების მოწყობა-რეაბილიტაცია</t>
  </si>
  <si>
    <t>საზოგადოებრივი დანიშნულების შენობების რეაბილიტაცია</t>
  </si>
  <si>
    <t>02 04</t>
  </si>
  <si>
    <t>პროექტირება და ექსპერტიზა</t>
  </si>
  <si>
    <t>02 04 01</t>
  </si>
  <si>
    <t>02 04 02</t>
  </si>
  <si>
    <t>02 05</t>
  </si>
  <si>
    <t>სამოქალაქო ბიუჯეტი</t>
  </si>
  <si>
    <t>02 06</t>
  </si>
  <si>
    <t>ბინათმშენებლობა</t>
  </si>
  <si>
    <t>02 06 01</t>
  </si>
  <si>
    <t>02 06 02</t>
  </si>
  <si>
    <t>02 07</t>
  </si>
  <si>
    <t>გარე განათება და ელმომარაგება</t>
  </si>
  <si>
    <t>02 07 01</t>
  </si>
  <si>
    <t>02 07 02</t>
  </si>
  <si>
    <t>02 07 03</t>
  </si>
  <si>
    <t>02 08</t>
  </si>
  <si>
    <t>მუნიციპალური ტრანსპორტი</t>
  </si>
  <si>
    <t>02 09</t>
  </si>
  <si>
    <t>სოფლის მხარდაჭერის პროგრამა</t>
  </si>
  <si>
    <t xml:space="preserve">კომუნალურ ქსელებზე დაერთების უზრუნველყოფა </t>
  </si>
  <si>
    <t>შესრულებული სამუშაოების ექსპერტიზა</t>
  </si>
  <si>
    <t>საპროექტო სახარჯთაღრიცხვო დოკუმენტაციის მომზადება</t>
  </si>
  <si>
    <t>ჯამი</t>
  </si>
  <si>
    <t>მოწყობილი გაბიონის სიგრძე (გრძ,მ.)</t>
  </si>
  <si>
    <r>
      <t xml:space="preserve">საკომუნიკაციო საშუალებების, კერძოდ გზების მოვლა-შენახვა და განვითარება; ასფალტირებული ქუჩების დაზიანებული მონაკვეთების აღდგენა-რეაბილიტაცია; (მუნიციპალიტეტის ტერიტორიაზე ადგილობრივი მნიშვნელობის, ქუჩების და შიდა საუბნო ასფალტირებული გზების საერთო სიგრძე შეადგენს 241,7კმ-ს; მ.შ. ქ. ოზურგეთში ასფალტრებული გზების საერთო სიგრძე ქალაქში შეადგენს 63,8კმ. ბეტონის საფრიანი გზების საერთო სიგრძე შეადგენს  56,6კმ-ს, მუნიციპალიტეტის ცენტრის ტერიტორიული ერთეულების ცენტრებთან დამაკავშირებელი გზები მთლიანად ასფალტირებულია. </t>
    </r>
    <r>
      <rPr>
        <sz val="11"/>
        <rFont val="Calibri"/>
        <family val="2"/>
        <charset val="204"/>
        <scheme val="minor"/>
      </rPr>
      <t xml:space="preserve">   მოვლა-შენახვას საჭიროებს 10000კვ.მ.  საერთო ფართობის ასფალტირებული გზა).  ქალაქში და სოფელში ორმული შეკეთება; სოფლებშ</t>
    </r>
    <r>
      <rPr>
        <sz val="11"/>
        <color theme="1"/>
        <rFont val="Calibri"/>
        <family val="2"/>
        <charset val="204"/>
        <scheme val="minor"/>
      </rPr>
      <t xml:space="preserve">ი შიდასაუბნო გზების მოწესრიგება (სოფლებში შიდა საუბნო გზების საერთო სიგრძე შეადგენს 1160 კმ-ს, მ.შ გრუნტის საფრიანია - 1108,7კმ სიგრძის გზა, ყოველწლიურად აღდგენითი სამუშაოების ჩატარებას საჭიროებს 100 კმ საერთო სიგრძის გრუნტისსაფრიანი გზა). გრუნტის საფარის მოსწორება და მოხრეშვა-მოშანდაკება; ორმოების შეკეთება ცხელი ასფალტ-ბეტონით; სავალი ნაწილის შეკეთება ქვიშა-ხრეშოვანი ნარევით. </t>
    </r>
  </si>
  <si>
    <t>მოხრეშილი გზების საერთო სიგრძე (კმ)</t>
  </si>
  <si>
    <t xml:space="preserve">საგზაო ინფრასტრუქტურის მოწესრიგება და ტრანსპორტისა და ქვეითად მოსიარულეთა უსაფრთხო გადაადგილებისთვის გარემოს შექმნა  </t>
  </si>
  <si>
    <t>მუნიციპალიტეტში მოწესრიგებული გზების საერთო სიგრძე ადგილობრივი გზების საერთო სიგრძესთან მიმართებაში</t>
  </si>
  <si>
    <t>რეაბილიტირებული სასოფლო გზების საერთო სიგრძე სოფლად გზების საერთო სიგრძესთან მიმართებით</t>
  </si>
  <si>
    <t>ასფალტირებული გზების ორმული შეკეთება</t>
  </si>
  <si>
    <t>პანდუსების მოწყობა</t>
  </si>
  <si>
    <t>პანდუსების რაოდენობა</t>
  </si>
  <si>
    <t xml:space="preserve">იმ ქუჩების წილი, სადაც მოწყობილია ტროტუარები მუნიციპალიტეტის ქალაქის გზების საერთო რაოდენობასთან მიმართებაში </t>
  </si>
  <si>
    <t>გზების მიმდინარე შეკეთება საექსპლუატაციო ვადის გახანგრძლივებისა და უსაფრთხო გადაადგილებისთვის</t>
  </si>
  <si>
    <t xml:space="preserve">გზებისა და ქუჩების საერთო რაოდენობა, რომლის მოვლა-პატრონობა ხდება </t>
  </si>
  <si>
    <t>გაეროს მდგრადი განვითარების მიზანი (SDG), რომლის მიღწევასაც ემსახურება პროგრამა</t>
  </si>
  <si>
    <t>გენდერული</t>
  </si>
  <si>
    <t>დიახ</t>
  </si>
  <si>
    <t xml:space="preserve">მუნიციპალიტეტში მოწესრიგებულია საგზაო ინფრასტრუქტურა და შექმნილია პირობები ტრანსპორტისა და ქვეითად მოსიარულეთა, შშმ პირთა და საბავშვო ეტლით მოსარგებლეთა უსაფრთხო გადაადგილებისთვის </t>
  </si>
  <si>
    <t>არა</t>
  </si>
  <si>
    <t xml:space="preserve">ტრანსპორტისა და ქვეითად მოსიარულეთა უსაფრთხო გადაადგილებისთვის საგზაო ინფრასტრუქტურის გაუმჯობესება და  შშმ პირთა და საბავშვო ეტლით მოსარგებლეთა საჭიროებების გათვალისწინებით გზების ადაპტირება კომფორტული და თანაბარხელმისაწვდომი ფიზიკური გარემოს შექმნის მიზნით </t>
  </si>
  <si>
    <t xml:space="preserve">ქვეპროგრამის მიზანი  </t>
  </si>
  <si>
    <t xml:space="preserve">საგზაო მოძრაობის ორგანიზება ფეხით მოსიარულეთა და სატრანსპორტო საშუალებების უსაფრთხო გადაადგილებისთვის  </t>
  </si>
  <si>
    <t>გაეროს მდგრადი განვითარების მიზანი (SDG), რომლის მიღწევასაც ემსახურება ქვეპროგრამა</t>
  </si>
  <si>
    <t>ერთეული</t>
  </si>
  <si>
    <t>რეაბილიტირებული ხიდების სიგრძე (გრძ,მ)</t>
  </si>
  <si>
    <t>მოწესრიგებული და ადაპტირებულია საგზაო ინფრასტრუქტურა და უზრუნველყოფილია ტრანსპორტისა და ქვეითად  მოსიარულეთა კომფორტული გადაადგილება და შექმნილია თანაბარხელმისაწვდომი ფიზიკური გარემო შშმ პირთა და საბავშვო ეტლით მოსარგებლეთათვის</t>
  </si>
  <si>
    <t>საგზაო-საინჟინრო ინფრასტრუქტურის მოწესრიგება და უსაფრთხო გადაადგილებისთვის პირობების შექმნა</t>
  </si>
  <si>
    <t xml:space="preserve">რეაბილიტირებულია საგზაო-საინჟინრო ნაგებობები  </t>
  </si>
  <si>
    <t>ჰორიზონტალური საგზაო მონიშვნების ფართობი</t>
  </si>
  <si>
    <t>სკოლების (საჯარო სკოლები და სკოლისგარეშე დაწესებულებები), ბაღების რაოდენობა, სადაც წლის განმავლობაში ორგანიზებულია საგზაო მოძრაობა</t>
  </si>
  <si>
    <t>02 03 03</t>
  </si>
  <si>
    <t>სანიაღვრე არხების საერთო სიგრძე (მ)</t>
  </si>
  <si>
    <t xml:space="preserve">მრავალბინიანი საცხოვრებელი ეზოების კეთილმოწყობა </t>
  </si>
  <si>
    <t>ბინათმესაკუთრეთა ამხანაგობების მხარდაჭერა</t>
  </si>
  <si>
    <t>გარე განათების მოწყობა-რეაბილიტაცია</t>
  </si>
  <si>
    <t>გარე განათების და მუნიციპალური ადმინისტრაციული შენობების ელექტროენერგიის ხარჯი</t>
  </si>
  <si>
    <t xml:space="preserve">გარე განათების ქსელის ექსპლუატაცია </t>
  </si>
  <si>
    <t>დანართი #1</t>
  </si>
  <si>
    <t>ციხისფერდი-გურიანთა შიდა სასოფლო გზის რეაბილიტაცია (5261 გრძ.მ)</t>
  </si>
  <si>
    <t>დაბა შეკვეთილის შიდა სასოფლო გზების მოწყობის სამუშაოები (II ეტაპი) - 2410 გრძ.მ</t>
  </si>
  <si>
    <t>სოფ ნატანებში (კაპროვანი) ასფალტო ბეტონის გზის რეაბილიტაცია-1200 გრძ.მ</t>
  </si>
  <si>
    <t xml:space="preserve">სოფელ ხვარბეთში შიდა სასოფლო გზის რეაბილიტაცია (3547 გრძ.მ) </t>
  </si>
  <si>
    <t xml:space="preserve">ქ. ოზურგეთში დამენიას ქუჩისა და ჯორჯიაშვილის ქუჩის პირველი შესახვევის რეაბილიტაცია </t>
  </si>
  <si>
    <t>მოწესრიგებული და ადაპტირებულია საგზაო ინფრასტრუქტურა. უზრუნველყოფილია ტრანსპორტისა და ქვეითად  მოსიარულეთა კომფორტული გადაადგილება და შექმნილია თანაბარხელმისაწვდომი ფიზიკური გარემო შშმ პირთა და საბავშვო ეტლით მოსარგებლეთათვის</t>
  </si>
  <si>
    <t>ქუჩების მიმართულებების ამსახველი ბანერების დამზადება</t>
  </si>
  <si>
    <t>ოზურგეთი, სოფ. ლიხაურში-სოფ. მაკვანეთის შიდა სასოფლო გზის რეაბილიტაცია</t>
  </si>
  <si>
    <t>02 10</t>
  </si>
  <si>
    <t>სტიქიის პრევენცია და შედეგების ლიკვიდაცია</t>
  </si>
  <si>
    <t>ინფრასტრუქტურის, სივრცითი მოწყობის და ტრანსპორტის სამსახური</t>
  </si>
  <si>
    <t>2026  წელი</t>
  </si>
  <si>
    <t>2026 წელი</t>
  </si>
  <si>
    <t>პანდუსების მოწყობა (მ)</t>
  </si>
  <si>
    <t>ოზურგეთის მუნიციპალიტეტში  გზების მოწყობა-რეაბილიტაცია რეაბილიტაცია (კმ)</t>
  </si>
  <si>
    <t>მოწყობილი სანიაღვრე არხების საერთო სიგრძე</t>
  </si>
  <si>
    <r>
      <t xml:space="preserve">ასფალტირებული ქუჩების დაზიანებული მონაკვეთების კაპიტალური აღდგენა-რეაბილიტაცია უპირატესად იმ უბნებში, სადაც დასრულდა მიწისქვეშა კომუნაკაციების რეაბილიტაცია, ასფალტობეტონის ახალი საფარის მოწყობა სანიაღვრე არხების მოწყობა-რეაბილიტაციით, ფეხით სავალი ნაწილების მოწყობა-რეაბილიტაცია, ბორდიურების მოწყობა. </t>
    </r>
    <r>
      <rPr>
        <sz val="11"/>
        <rFont val="Calibri"/>
        <family val="2"/>
        <charset val="204"/>
        <scheme val="minor"/>
      </rPr>
      <t>ქალაქში სარეაბილიტაციო გზების საერთო რაოდენობა შეადგენს -8,0 კმ-ს;</t>
    </r>
    <r>
      <rPr>
        <sz val="11"/>
        <color rgb="FFFF0000"/>
        <rFont val="Calibri"/>
        <family val="2"/>
        <charset val="204"/>
        <scheme val="minor"/>
      </rPr>
      <t xml:space="preserve"> </t>
    </r>
    <r>
      <rPr>
        <sz val="11"/>
        <rFont val="Calibri"/>
        <family val="2"/>
        <charset val="204"/>
        <scheme val="minor"/>
      </rPr>
      <t>სასოფლო დასახლებაში სარეაბილიტაციო გზების საერთო რაოდენობა - 350კმ-ს</t>
    </r>
    <r>
      <rPr>
        <sz val="11"/>
        <color rgb="FFFF0000"/>
        <rFont val="Calibri"/>
        <family val="2"/>
        <charset val="204"/>
        <scheme val="minor"/>
      </rPr>
      <t xml:space="preserve">;  </t>
    </r>
    <r>
      <rPr>
        <sz val="11"/>
        <rFont val="Calibri"/>
        <family val="2"/>
        <charset val="204"/>
        <scheme val="minor"/>
      </rPr>
      <t>მოეწყობა 18კმ საერთო სიგრძის ასფალტის საფრიანი გზა, მ.შ. ქალაქში 3 კმ საერთო სიგრძის გაზა, რომელშიც გათვალისწინებული იქნება ტროტუარების და ასევე სანიაღვრე არხების მოწყობა ორმხრივად. სოფლად მოეწყობა 15 კმ საერთო სიგრძის ასფალტისსაფრიანი გზა, სადაც ასევე მოეწყობა სანიაღვრე არხები, მ.შ. ორმხრივად 2 კმ-ზე.ფეხით მოსიარულეთათვის ტროტუარები მოეწყობა სოფლებში სკოლების და საბავშვო ბაღების მისასვლელ მონაკვეთებზე, სადაც გათვალისწინებულია საგზაო ინფრასტრუქტურის მოწესრიგება.</t>
    </r>
  </si>
  <si>
    <t>2027  წელი</t>
  </si>
  <si>
    <t>2027 წელი</t>
  </si>
  <si>
    <t xml:space="preserve">მუნიციპალიტეტის ადგილობრივი მნიშვნელობის, ქუჩების და შიდა საუბნო გზების სიგრძე შეადგენს 1426.2 კმ-ს, მ. შ. ადგილობრივი მნიშვნელობის გზების სიგრძე შეადგენს 247.8 კმ-ს. ასფალტირებული გზების საერთო სიგრძე შეადგენს 241,68კმ-ს, ბეტონის საფრიანი გზების საერთო სიგრძე შეადგენს 56,97კმ-ს, გრუნტოვანი გზის საერთო სიგრძე შეადგენს 1108, 75 კმ-ს. (მ.შ. ქ. ოზურგეთში ქუჩების სავალი ნაწილის საერთო სიგრძე შეადგენს 75 კმ-ს, მ.შ. ასფალტირებული გზების საერთო სიგრძე შეადგებს 63,8კმ-ს.) პროგრამა ითვალისწინებს მუნიციპალიტეტის ტერიტორიაზე არსებული საგზაო ინფრასტრუქტურის მოვლა-შენახვას, დაზიანებული გზებისა და საგზაო ნაგებობების  (ხიდები, მილხიდები, გზების დამცავი კედლები და გაბიონები და სხვა)  რეაბილიტაციას, ფეხით მოსიარულეთა ინფრასტრუქტურის განვითარებას (ტროტუარების,  პანდუსებისა და ბორდიურების მოწყობა), გზების  მოდინებული წყლის ზემოქმედებისაგან დაცვის მიზნით კიუვეტების, ცხაურების და სანიაღვრე არხების მოწყობა-რეაბილიტაციას, საგზაო მოძრაობის ორგანიზების მიზნით საგზაო ნიშნების და მონიშვნების  (მ. შ. ფეხით მოსიარულეთა გადასასვლელები და სიჩქარის შემზღუდავი საშუალებები) მოწყობას. </t>
  </si>
  <si>
    <t>სოფ. მთისპირის (დაბლა ვანისქედი) - სოფ. ბასილეთის დამაკავშირებელი გზის რეაბილიტაცია</t>
  </si>
  <si>
    <t>დაბა ლაითურის შიდა გზების რეაბილიტაცია</t>
  </si>
  <si>
    <t>სოფ. მაკვანეთში (ბაღების უბანი) შიდა სასოფლო გზის რეაბილიტაცია</t>
  </si>
  <si>
    <t>სოფ.შრომაში ვაკისა და ზედუბნის შიდა სასოფლო გზების რეაბილიტაცია</t>
  </si>
  <si>
    <t>ანასეულის დასახლებიდან ჩხაიძის (იმედაშვილის ) ქუჩის რეაბილიტაცი</t>
  </si>
  <si>
    <t>სოფ.ბახვი-სოფ.ვაკიჯვრის  დამაკავშირებელი ს/გზის რეაბილიტაცია</t>
  </si>
  <si>
    <t>სოფ.ცხემლისხიდი (უჩხუბის უბანი)- სოფ.ვაკიჯვრის დამაკავშირებელი გზის რეაბილიტაცია</t>
  </si>
  <si>
    <t>მიზანი 3 - ჯანსაღი ცხოვრებისა და კეთილდღეობის უზრუნველყოფა ყველა ასაკის ადამიანისათვის;
მიზანი 9 - მდგრადი ინფრასტრუქტურის შექმნა, ინკლუზიური და განვითარებული ინდუსტრიალიზაციისა და ინოვაციების ხელშეწყობა;
მიზანი 11 -  ქალაქებისა და დასახლებების ინკლუზიური, უსაფრთხო და მდგრადი განვითარება.</t>
  </si>
  <si>
    <t>მიზანი 9 - მდგრადი ინფრასტრუქტურის შექმნა, ინკლუზიური და განვითარებული ინდუსტრიალიზაციისა და ინოვაციების ხელშეწყობა;
მიზანი 11 -  ქალაქებისა და დასახლებების ინკლუზიური, უსაფრთხო და მდგრადი განვითარება.</t>
  </si>
  <si>
    <t>ქვეითად მოსიარულეთა და საგზაო ტრანსპორტის მოწესრიგებული მოძრაობის და უსაფრთხო გადაადგილების მიზნით გზებზე და მოედნებზე, სხვადასხვა ლოკაციებზე საგზაო ნიშნების მოწყობა, ჰორიზონტალური საგზაო მონიშვნების დახაზვა, სიჩქარის შემზღუდავი ხელოვნური ბარიერის და საგზაო ნიშნების მოწყობა. გზების რეაბილიტაციის პროცესში განხორციელდება პროექტით განსაზღვრული საგზაო ნიშნების მოწყობა და ჰორიზონტალური საგზაო მონიშვნების დახაზვა (ფეხით მოსიარულეთა გადასასვლელების მონიშვნა, გზების გამყოფი ხაზების და გვერდულების დახაზვა და სხვა მონიშვნები). სკოლების და საბავშვო ბაღების მისასვლელ მონაკვეთებში მოსწავლეთა და სკოლამდელი ასაკის ბავშვების, მშობლების და მასწავლებლების ფეხით უსაფრთხო გადაადგილების მიზნით მოეწყობა სიჩქარის შემზღუდავი ბარიერები, შესაბამისი საგზაო ნიშნებით და დაიხაზება ფეხითმოსიარულეთა გადასასვლელები.ქალაქის ტერიტორიაზე საგზაო ნიშნებით და ჰორიზონტალური მონიშვნებით უზრუნველყოფილია ქუჩების საერთო სიგრძის 40%. სკოლების და ბაღების 60%-თან მოწყობილია სიჩქარის შემზღუდავი ბარიერები.</t>
  </si>
  <si>
    <t xml:space="preserve">დაზიანებული ხიდების კაპიტალური აღდგენა-რეაბილიტაცია; გზების დამცავი რკინაბეტონის კედლების და გაბიონების მოწყობა-რეაბილიტაცია;  მუნიციპალიტეტის ტერიტორიაზე ადგილობრივი მნიშვნელობის და შიდა გზებზე არსებული  ხიდების რაოდენობა შეადგენს 110 ერთეულს, მათგან რეაბილიტაციას საჭიროებს 26 ერთეული.  კრიტიკულ მონაკვეთებში, მდინარეების და ხევების და ციცაბო ფერდობების მიმდებარედ გამავალი გზის მონაკვეთებზე, სავალი ნაწილის გამაგრების მიზნით რკინაბეტონის კედლების და გაბიონების მოწყობა. </t>
  </si>
  <si>
    <t>2025-2028 წწ.</t>
  </si>
  <si>
    <t>2028 წელი</t>
  </si>
  <si>
    <t>2024 წელი (საბაზისო მაჩვენებელი)</t>
  </si>
  <si>
    <t>2025 წელი (მიზნობრივი მაჩვენებელი)</t>
  </si>
  <si>
    <t>2028  წელი</t>
  </si>
  <si>
    <t>ოზურგეთის მუნიციპალიტეტის 2025-2028 წლების პროგრამები და ქვეპროგრამები</t>
  </si>
  <si>
    <t>ქალაქში რეაბილიტირებული გზების საერთო სიგრძე ქალაქში გზების საერთო სიგრძესთან მიმართებით</t>
  </si>
  <si>
    <t xml:space="preserve">მუნიციპალიტეტში წლის განმავლობაში რეაბილიტირებული გზის საერთო სიგრძე </t>
  </si>
  <si>
    <t>ქალაქ ოზურგეთში წლის განმავლობაში რეაბილიტირებული გზების საერთო სიგრძე</t>
  </si>
  <si>
    <t>რეაბილიტირებული გზებით მოსარგებლეთა საერთო რაოდენობა</t>
  </si>
  <si>
    <t xml:space="preserve"> .... მათ შორის ქალი%, კაცი%</t>
  </si>
  <si>
    <t>ორგანიზებულია საგზაო მოძრაობა და უზრუნველყოფილია ფეხით მოსიარულეთა და ავტოტრანსპორტის უსაფრთხო გადაადგილება</t>
  </si>
  <si>
    <t>წლის განმავლობაში მოწყობილი სიჩქარის შემზღუდავი ბარიერების რაოდენობა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</si>
</sst>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_р_._-;\-* #,##0.0_р_._-;_-* &quot;-&quot;??_р_._-;_-@_-"/>
  </numFmts>
  <fonts count="44">
    <font>
      <sz val="11"/>
      <color theme="1"/>
      <name val="Calibri"/>
      <family val="2"/>
      <charset val="1"/>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i/>
      <sz val="10"/>
      <color theme="1"/>
      <name val="Sylfaen"/>
      <family val="1"/>
      <charset val="204"/>
    </font>
    <font>
      <sz val="11"/>
      <color rgb="FFFF0000"/>
      <name val="Calibri"/>
      <family val="2"/>
      <charset val="204"/>
      <scheme val="minor"/>
    </font>
    <font>
      <b/>
      <sz val="11"/>
      <color theme="8" tint="-0.249977111117893"/>
      <name val="Calibri"/>
      <family val="2"/>
      <charset val="204"/>
      <scheme val="minor"/>
    </font>
    <font>
      <b/>
      <sz val="10"/>
      <color theme="8" tint="-0.249977111117893"/>
      <name val="Sylfaen"/>
      <family val="1"/>
      <charset val="204"/>
    </font>
    <font>
      <sz val="9"/>
      <color theme="8" tint="-0.249977111117893"/>
      <name val="Calibri"/>
      <family val="2"/>
      <charset val="1"/>
      <scheme val="minor"/>
    </font>
    <font>
      <b/>
      <sz val="10"/>
      <color theme="8" tint="-0.249977111117893"/>
      <name val="Calibri"/>
      <family val="2"/>
      <charset val="1"/>
      <scheme val="minor"/>
    </font>
    <font>
      <b/>
      <sz val="10"/>
      <color theme="8" tint="-0.249977111117893"/>
      <name val="Calibri"/>
      <family val="2"/>
      <charset val="204"/>
      <scheme val="minor"/>
    </font>
    <font>
      <sz val="10"/>
      <color theme="8" tint="-0.249977111117893"/>
      <name val="Calibri"/>
      <family val="2"/>
      <charset val="204"/>
      <scheme val="minor"/>
    </font>
    <font>
      <b/>
      <sz val="11"/>
      <color theme="8" tint="-0.249977111117893"/>
      <name val="Sylfaen"/>
      <family val="1"/>
      <charset val="204"/>
    </font>
    <font>
      <sz val="11"/>
      <color theme="1"/>
      <name val="Sylfaen"/>
      <family val="1"/>
      <charset val="204"/>
    </font>
    <font>
      <b/>
      <sz val="11"/>
      <color theme="1"/>
      <name val="Sylfaen"/>
      <family val="1"/>
      <charset val="204"/>
    </font>
    <font>
      <sz val="10"/>
      <color theme="1"/>
      <name val="Sylfaen"/>
      <family val="1"/>
      <charset val="204"/>
    </font>
    <font>
      <sz val="9"/>
      <color theme="1"/>
      <name val="Sylfaen"/>
      <family val="1"/>
      <charset val="204"/>
    </font>
    <font>
      <sz val="10"/>
      <name val="Sylfaen"/>
      <family val="1"/>
      <charset val="204"/>
    </font>
    <font>
      <sz val="10"/>
      <name val="Calibri"/>
      <family val="2"/>
      <charset val="1"/>
      <scheme val="minor"/>
    </font>
    <font>
      <sz val="9"/>
      <name val="Sylfaen"/>
      <family val="1"/>
      <charset val="204"/>
    </font>
    <font>
      <sz val="11"/>
      <name val="Calibri"/>
      <family val="2"/>
      <charset val="1"/>
      <scheme val="minor"/>
    </font>
    <font>
      <sz val="11"/>
      <name val="Sylfaen"/>
      <family val="1"/>
      <charset val="204"/>
    </font>
    <font>
      <sz val="11"/>
      <name val="Calibri"/>
      <family val="2"/>
      <charset val="204"/>
      <scheme val="minor"/>
    </font>
    <font>
      <sz val="11"/>
      <color theme="1"/>
      <name val="Calibri"/>
      <family val="2"/>
      <charset val="1"/>
      <scheme val="minor"/>
    </font>
    <font>
      <sz val="11"/>
      <color theme="1"/>
      <name val="Calibri"/>
      <family val="2"/>
      <scheme val="minor"/>
    </font>
    <font>
      <i/>
      <sz val="12"/>
      <color theme="1"/>
      <name val="Sylfaen"/>
      <family val="1"/>
    </font>
    <font>
      <sz val="10"/>
      <name val="Sylfaen"/>
      <family val="1"/>
      <charset val="1"/>
    </font>
    <font>
      <sz val="11"/>
      <name val="Sylfaen"/>
      <family val="1"/>
      <charset val="1"/>
    </font>
    <font>
      <sz val="11"/>
      <name val="Arial Cyr"/>
      <charset val="1"/>
    </font>
    <font>
      <sz val="9"/>
      <name val="Calibri"/>
      <family val="2"/>
      <scheme val="minor"/>
    </font>
    <font>
      <sz val="10"/>
      <name val="Calibri"/>
      <family val="2"/>
      <scheme val="minor"/>
    </font>
    <font>
      <sz val="11"/>
      <color theme="1"/>
      <name val="Sylfaen"/>
      <family val="1"/>
    </font>
    <font>
      <sz val="11"/>
      <name val="Calibri"/>
      <family val="2"/>
      <scheme val="minor"/>
    </font>
    <font>
      <b/>
      <sz val="20"/>
      <color rgb="FF0000CC"/>
      <name val="Sylfaen"/>
      <family val="1"/>
    </font>
    <font>
      <sz val="10"/>
      <name val="Arial"/>
      <family val="2"/>
    </font>
    <font>
      <sz val="9"/>
      <color theme="1"/>
      <name val="Calibri"/>
      <family val="2"/>
      <charset val="1"/>
      <scheme val="minor"/>
    </font>
    <font>
      <sz val="10"/>
      <color theme="1"/>
      <name val="Calibri"/>
      <family val="2"/>
      <charset val="1"/>
      <scheme val="minor"/>
    </font>
    <font>
      <b/>
      <sz val="10"/>
      <name val="Calibri"/>
      <family val="2"/>
      <scheme val="minor"/>
    </font>
    <font>
      <sz val="10"/>
      <color theme="1"/>
      <name val="Sylfaen"/>
      <family val="1"/>
    </font>
    <font>
      <b/>
      <sz val="10"/>
      <color theme="8" tint="-0.249977111117893"/>
      <name val="Sylfaen"/>
      <family val="1"/>
    </font>
    <font>
      <sz val="10"/>
      <name val="Sylfae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top/>
      <bottom/>
      <diagonal/>
    </border>
    <border>
      <left style="thin">
        <color indexed="64"/>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s>
  <cellStyleXfs count="5">
    <xf numFmtId="0" fontId="0" fillId="0" borderId="0"/>
    <xf numFmtId="0" fontId="27" fillId="0" borderId="0"/>
    <xf numFmtId="0" fontId="27" fillId="0" borderId="0"/>
    <xf numFmtId="164" fontId="26" fillId="0" borderId="0" applyFont="0" applyFill="0" applyBorder="0" applyAlignment="0" applyProtection="0"/>
    <xf numFmtId="0" fontId="37" fillId="0" borderId="0"/>
  </cellStyleXfs>
  <cellXfs count="237">
    <xf numFmtId="0" fontId="0" fillId="0" borderId="0" xfId="0"/>
    <xf numFmtId="0" fontId="0" fillId="0" borderId="0" xfId="0" applyBorder="1"/>
    <xf numFmtId="0" fontId="0" fillId="0" borderId="5" xfId="0" applyBorder="1" applyAlignment="1">
      <alignment horizontal="center" vertical="center"/>
    </xf>
    <xf numFmtId="0" fontId="0" fillId="0" borderId="0" xfId="0" applyAlignment="1">
      <alignment horizontal="left"/>
    </xf>
    <xf numFmtId="0" fontId="9" fillId="0" borderId="1" xfId="0" applyFont="1" applyBorder="1" applyAlignment="1">
      <alignment vertical="center"/>
    </xf>
    <xf numFmtId="0" fontId="10" fillId="0" borderId="1" xfId="0" applyFont="1" applyBorder="1" applyAlignment="1">
      <alignment horizontal="center" vertical="center" wrapText="1"/>
    </xf>
    <xf numFmtId="0" fontId="9" fillId="0" borderId="1" xfId="0" applyFont="1" applyFill="1" applyBorder="1" applyAlignment="1">
      <alignmen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3" fillId="0" borderId="5" xfId="0" applyFont="1" applyBorder="1" applyAlignment="1">
      <alignment horizontal="center" vertical="center"/>
    </xf>
    <xf numFmtId="0" fontId="13" fillId="0" borderId="1"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Border="1" applyAlignment="1">
      <alignment vertical="center"/>
    </xf>
    <xf numFmtId="0" fontId="9" fillId="0" borderId="1" xfId="0" applyFont="1" applyBorder="1" applyAlignment="1">
      <alignment vertical="center"/>
    </xf>
    <xf numFmtId="0" fontId="0" fillId="0" borderId="1" xfId="0" applyBorder="1" applyAlignment="1">
      <alignment horizontal="center" vertical="center" wrapText="1"/>
    </xf>
    <xf numFmtId="0" fontId="0" fillId="0" borderId="1" xfId="0" applyBorder="1" applyAlignment="1">
      <alignment horizontal="center" vertical="center" wrapText="1"/>
    </xf>
    <xf numFmtId="9" fontId="21" fillId="0" borderId="2" xfId="0" applyNumberFormat="1" applyFont="1" applyBorder="1" applyAlignment="1">
      <alignment horizontal="center" vertical="center" wrapText="1"/>
    </xf>
    <xf numFmtId="0" fontId="20" fillId="0" borderId="1" xfId="0" applyFont="1" applyBorder="1" applyAlignment="1">
      <alignment vertical="center" wrapText="1"/>
    </xf>
    <xf numFmtId="0" fontId="20" fillId="0" borderId="1" xfId="0" applyFont="1" applyBorder="1" applyAlignment="1">
      <alignment horizontal="left" vertical="center" wrapText="1"/>
    </xf>
    <xf numFmtId="0" fontId="9" fillId="0" borderId="1" xfId="0" applyFont="1" applyBorder="1" applyAlignment="1">
      <alignment horizontal="center" vertical="center"/>
    </xf>
    <xf numFmtId="0" fontId="20" fillId="0" borderId="1"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9" fontId="21" fillId="0" borderId="1" xfId="0" applyNumberFormat="1" applyFont="1" applyBorder="1" applyAlignment="1">
      <alignment horizontal="center" vertical="center" wrapText="1"/>
    </xf>
    <xf numFmtId="0" fontId="9" fillId="0" borderId="1" xfId="0" applyFont="1" applyBorder="1" applyAlignment="1">
      <alignment vertical="center"/>
    </xf>
    <xf numFmtId="0" fontId="0" fillId="0" borderId="1" xfId="0" applyBorder="1" applyAlignment="1">
      <alignment horizontal="center" vertical="center" wrapText="1"/>
    </xf>
    <xf numFmtId="9" fontId="20" fillId="2" borderId="1"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0" fontId="21" fillId="2" borderId="1" xfId="0" applyFont="1" applyFill="1" applyBorder="1" applyAlignment="1">
      <alignment horizontal="center" wrapText="1"/>
    </xf>
    <xf numFmtId="0" fontId="22" fillId="2" borderId="1"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19" fillId="0" borderId="1" xfId="0" applyFont="1" applyBorder="1" applyAlignment="1">
      <alignment vertical="center"/>
    </xf>
    <xf numFmtId="0" fontId="19" fillId="0" borderId="1" xfId="0" applyFont="1" applyBorder="1" applyAlignment="1">
      <alignment vertical="center" wrapText="1"/>
    </xf>
    <xf numFmtId="0" fontId="19" fillId="0" borderId="1" xfId="0" applyFont="1" applyBorder="1" applyAlignment="1">
      <alignment horizontal="left" vertical="center"/>
    </xf>
    <xf numFmtId="3" fontId="0" fillId="0" borderId="1" xfId="0" applyNumberFormat="1" applyBorder="1" applyAlignment="1">
      <alignment horizontal="center" vertical="center"/>
    </xf>
    <xf numFmtId="3" fontId="0" fillId="0" borderId="1" xfId="0" applyNumberFormat="1" applyBorder="1" applyAlignment="1">
      <alignment horizontal="center" vertical="center" wrapText="1"/>
    </xf>
    <xf numFmtId="0" fontId="29" fillId="2" borderId="1" xfId="2" applyFont="1" applyFill="1" applyBorder="1" applyAlignment="1">
      <alignment horizontal="center" vertical="center" wrapText="1"/>
    </xf>
    <xf numFmtId="0" fontId="30" fillId="2" borderId="1" xfId="2" applyFont="1" applyFill="1" applyBorder="1" applyAlignment="1">
      <alignment horizontal="center" vertical="center" wrapText="1"/>
    </xf>
    <xf numFmtId="165" fontId="23" fillId="2" borderId="1" xfId="3" applyNumberFormat="1" applyFont="1" applyFill="1" applyBorder="1" applyAlignment="1">
      <alignment horizontal="center" vertical="center" wrapText="1"/>
    </xf>
    <xf numFmtId="165" fontId="31" fillId="2" borderId="1" xfId="3" applyNumberFormat="1" applyFont="1" applyFill="1" applyBorder="1" applyAlignment="1">
      <alignment vertical="center" wrapText="1"/>
    </xf>
    <xf numFmtId="165" fontId="32" fillId="2" borderId="2" xfId="3" applyNumberFormat="1" applyFont="1" applyFill="1" applyBorder="1" applyAlignment="1">
      <alignment horizontal="center" vertical="center" wrapText="1"/>
    </xf>
    <xf numFmtId="0" fontId="29" fillId="2" borderId="2" xfId="2" applyFont="1" applyFill="1" applyBorder="1" applyAlignment="1">
      <alignment horizontal="left" vertical="center" wrapText="1" indent="1"/>
    </xf>
    <xf numFmtId="165" fontId="32" fillId="2" borderId="15" xfId="3" applyNumberFormat="1" applyFont="1" applyFill="1" applyBorder="1" applyAlignment="1">
      <alignment horizontal="center" vertical="center" wrapText="1"/>
    </xf>
    <xf numFmtId="0" fontId="29" fillId="2" borderId="15" xfId="2" applyFont="1" applyFill="1" applyBorder="1" applyAlignment="1">
      <alignment horizontal="left" vertical="center" wrapText="1" indent="1"/>
    </xf>
    <xf numFmtId="0" fontId="21" fillId="2" borderId="1"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3" fontId="21" fillId="0" borderId="13" xfId="0" applyNumberFormat="1" applyFont="1" applyBorder="1" applyAlignment="1">
      <alignment horizontal="center" vertical="center"/>
    </xf>
    <xf numFmtId="3" fontId="21" fillId="0" borderId="13" xfId="0" applyNumberFormat="1" applyFont="1" applyBorder="1" applyAlignment="1">
      <alignment horizontal="center" vertical="center" wrapText="1"/>
    </xf>
    <xf numFmtId="3" fontId="21" fillId="0" borderId="15" xfId="0" applyNumberFormat="1" applyFont="1" applyBorder="1" applyAlignment="1">
      <alignment horizontal="center" vertical="center"/>
    </xf>
    <xf numFmtId="3" fontId="21" fillId="0" borderId="15" xfId="0" applyNumberFormat="1" applyFont="1" applyBorder="1" applyAlignment="1">
      <alignment horizontal="center" vertical="center" wrapText="1"/>
    </xf>
    <xf numFmtId="3" fontId="21" fillId="0" borderId="20" xfId="0" applyNumberFormat="1" applyFont="1" applyBorder="1" applyAlignment="1">
      <alignment horizontal="center" vertical="center"/>
    </xf>
    <xf numFmtId="3" fontId="21" fillId="0" borderId="20" xfId="0" applyNumberFormat="1" applyFont="1" applyBorder="1" applyAlignment="1">
      <alignment horizontal="center" vertical="center" wrapText="1"/>
    </xf>
    <xf numFmtId="0" fontId="12" fillId="0" borderId="1" xfId="0" applyFont="1" applyBorder="1" applyAlignment="1">
      <alignment horizontal="center" vertical="center" wrapText="1"/>
    </xf>
    <xf numFmtId="3" fontId="20" fillId="0" borderId="1" xfId="0" applyNumberFormat="1" applyFont="1" applyFill="1" applyBorder="1" applyAlignment="1">
      <alignment horizontal="center" vertical="center" wrapText="1"/>
    </xf>
    <xf numFmtId="0" fontId="19" fillId="0" borderId="1" xfId="0" applyFont="1" applyBorder="1" applyAlignment="1">
      <alignment horizontal="left" vertical="center" wrapText="1"/>
    </xf>
    <xf numFmtId="0" fontId="0" fillId="0" borderId="1" xfId="0" applyBorder="1" applyAlignment="1">
      <alignment horizontal="center" vertical="center" wrapText="1"/>
    </xf>
    <xf numFmtId="3" fontId="21" fillId="0" borderId="20" xfId="0" applyNumberFormat="1" applyFont="1" applyFill="1" applyBorder="1" applyAlignment="1">
      <alignment horizontal="center" vertical="center"/>
    </xf>
    <xf numFmtId="3" fontId="21" fillId="0" borderId="20" xfId="0" applyNumberFormat="1" applyFont="1" applyFill="1" applyBorder="1" applyAlignment="1">
      <alignment horizontal="center" vertical="center" wrapText="1"/>
    </xf>
    <xf numFmtId="0" fontId="9" fillId="0" borderId="1" xfId="0" applyFont="1" applyBorder="1" applyAlignment="1">
      <alignment vertical="center"/>
    </xf>
    <xf numFmtId="0" fontId="9" fillId="0" borderId="1" xfId="0" applyFont="1" applyBorder="1" applyAlignment="1">
      <alignment vertical="center" wrapText="1"/>
    </xf>
    <xf numFmtId="0" fontId="25" fillId="0" borderId="1" xfId="0" applyFont="1" applyBorder="1" applyAlignment="1">
      <alignment horizontal="center" vertical="center"/>
    </xf>
    <xf numFmtId="0" fontId="0" fillId="0" borderId="1" xfId="0" applyBorder="1" applyAlignment="1">
      <alignment horizontal="center" vertical="center" wrapText="1"/>
    </xf>
    <xf numFmtId="0" fontId="20" fillId="2" borderId="1" xfId="0" applyFont="1" applyFill="1" applyBorder="1" applyAlignment="1">
      <alignment vertical="center" wrapText="1"/>
    </xf>
    <xf numFmtId="3" fontId="21" fillId="2" borderId="13" xfId="0" applyNumberFormat="1" applyFont="1" applyFill="1" applyBorder="1" applyAlignment="1">
      <alignment horizontal="center" vertical="center" wrapText="1"/>
    </xf>
    <xf numFmtId="0" fontId="21" fillId="2" borderId="10" xfId="0" applyFont="1" applyFill="1" applyBorder="1" applyAlignment="1">
      <alignment horizontal="center" vertical="center" wrapText="1"/>
    </xf>
    <xf numFmtId="0" fontId="0" fillId="2" borderId="5" xfId="0" applyFill="1" applyBorder="1" applyAlignment="1">
      <alignment horizontal="center" vertical="center"/>
    </xf>
    <xf numFmtId="0" fontId="0" fillId="2" borderId="1" xfId="0" applyFill="1" applyBorder="1" applyAlignment="1">
      <alignment horizontal="center" vertical="center" wrapText="1"/>
    </xf>
    <xf numFmtId="0" fontId="20" fillId="2" borderId="17" xfId="0" applyFont="1" applyFill="1" applyBorder="1" applyAlignment="1">
      <alignment horizontal="left" vertical="center" wrapText="1"/>
    </xf>
    <xf numFmtId="0" fontId="20" fillId="2" borderId="18" xfId="0" applyFont="1" applyFill="1" applyBorder="1" applyAlignment="1">
      <alignment horizontal="left" vertical="center" wrapText="1"/>
    </xf>
    <xf numFmtId="0" fontId="20" fillId="2" borderId="19" xfId="0" applyFont="1" applyFill="1" applyBorder="1" applyAlignment="1">
      <alignment horizontal="left" vertical="center" wrapText="1"/>
    </xf>
    <xf numFmtId="3" fontId="21" fillId="2" borderId="13" xfId="0" applyNumberFormat="1" applyFont="1" applyFill="1" applyBorder="1" applyAlignment="1">
      <alignment horizontal="center" vertical="center"/>
    </xf>
    <xf numFmtId="3" fontId="21" fillId="0" borderId="1" xfId="0" applyNumberFormat="1" applyFont="1" applyBorder="1" applyAlignment="1">
      <alignment horizontal="center" vertical="center"/>
    </xf>
    <xf numFmtId="3" fontId="21" fillId="0" borderId="1" xfId="0" applyNumberFormat="1" applyFont="1" applyBorder="1" applyAlignment="1">
      <alignment horizontal="center" vertical="center" wrapText="1"/>
    </xf>
    <xf numFmtId="3" fontId="21" fillId="2" borderId="1" xfId="0" applyNumberFormat="1" applyFont="1" applyFill="1" applyBorder="1" applyAlignment="1">
      <alignment horizontal="center" vertical="center"/>
    </xf>
    <xf numFmtId="3" fontId="21" fillId="2" borderId="1" xfId="0" applyNumberFormat="1" applyFont="1" applyFill="1" applyBorder="1" applyAlignment="1">
      <alignment horizontal="center" vertical="center" wrapText="1"/>
    </xf>
    <xf numFmtId="2" fontId="38" fillId="0" borderId="1" xfId="0" applyNumberFormat="1" applyFont="1" applyBorder="1" applyAlignment="1">
      <alignment horizontal="center" vertical="center" wrapText="1"/>
    </xf>
    <xf numFmtId="3" fontId="23" fillId="2" borderId="1" xfId="0" applyNumberFormat="1" applyFont="1" applyFill="1" applyBorder="1" applyAlignment="1">
      <alignment horizontal="center" vertical="center"/>
    </xf>
    <xf numFmtId="3" fontId="33" fillId="2" borderId="2" xfId="0" applyNumberFormat="1" applyFont="1" applyFill="1" applyBorder="1" applyAlignment="1">
      <alignment horizontal="center" vertical="center"/>
    </xf>
    <xf numFmtId="3" fontId="33" fillId="2" borderId="15" xfId="0" applyNumberFormat="1" applyFont="1" applyFill="1" applyBorder="1" applyAlignment="1">
      <alignment horizontal="center" vertical="center"/>
    </xf>
    <xf numFmtId="3" fontId="40" fillId="0" borderId="1" xfId="0" applyNumberFormat="1" applyFont="1" applyBorder="1" applyAlignment="1">
      <alignment horizontal="center" vertical="center"/>
    </xf>
    <xf numFmtId="3" fontId="21" fillId="0" borderId="15" xfId="0" applyNumberFormat="1" applyFont="1" applyFill="1" applyBorder="1" applyAlignment="1">
      <alignment horizontal="center" vertical="center" wrapText="1"/>
    </xf>
    <xf numFmtId="3" fontId="21" fillId="0" borderId="13" xfId="0" applyNumberFormat="1" applyFont="1" applyFill="1" applyBorder="1" applyAlignment="1">
      <alignment horizontal="center" vertical="center" wrapText="1"/>
    </xf>
    <xf numFmtId="2" fontId="38" fillId="0" borderId="1" xfId="0" applyNumberFormat="1" applyFont="1" applyBorder="1" applyAlignment="1">
      <alignment horizontal="center" vertical="center"/>
    </xf>
    <xf numFmtId="0" fontId="38" fillId="0" borderId="1" xfId="0" applyFont="1" applyFill="1" applyBorder="1" applyAlignment="1">
      <alignment horizontal="center" vertical="center" wrapText="1"/>
    </xf>
    <xf numFmtId="3" fontId="39" fillId="0" borderId="1" xfId="0" applyNumberFormat="1" applyFont="1" applyFill="1" applyBorder="1" applyAlignment="1">
      <alignment horizontal="center" vertical="center" wrapText="1"/>
    </xf>
    <xf numFmtId="3" fontId="39" fillId="0" borderId="13" xfId="0" applyNumberFormat="1" applyFont="1" applyFill="1" applyBorder="1" applyAlignment="1">
      <alignment horizontal="center" vertical="center" wrapText="1"/>
    </xf>
    <xf numFmtId="0" fontId="36" fillId="0" borderId="0" xfId="0" applyFont="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28" fillId="0" borderId="0" xfId="1" applyFont="1" applyAlignment="1">
      <alignment vertical="center"/>
    </xf>
    <xf numFmtId="0" fontId="28" fillId="0" borderId="7" xfId="1" applyFont="1" applyBorder="1" applyAlignment="1">
      <alignment horizontal="left" vertical="center"/>
    </xf>
    <xf numFmtId="0" fontId="28" fillId="0" borderId="7" xfId="1" applyFont="1" applyBorder="1" applyAlignment="1">
      <alignment horizontal="center" vertical="center" wrapText="1"/>
    </xf>
    <xf numFmtId="0" fontId="34" fillId="0" borderId="1" xfId="1" applyFont="1" applyBorder="1" applyAlignment="1">
      <alignment horizontal="center"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1"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7" fillId="0" borderId="0"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6" fillId="0" borderId="3" xfId="0" applyFont="1" applyBorder="1" applyAlignment="1">
      <alignment horizontal="center" vertical="center"/>
    </xf>
    <xf numFmtId="0" fontId="16" fillId="0" borderId="5" xfId="0" applyFont="1" applyBorder="1" applyAlignment="1">
      <alignment horizontal="center" vertical="center"/>
    </xf>
    <xf numFmtId="0" fontId="9" fillId="0" borderId="1" xfId="0" applyFont="1" applyBorder="1" applyAlignment="1">
      <alignment vertical="center"/>
    </xf>
    <xf numFmtId="49" fontId="16" fillId="0" borderId="3" xfId="0" applyNumberFormat="1" applyFont="1" applyBorder="1" applyAlignment="1">
      <alignment horizontal="center" vertical="center"/>
    </xf>
    <xf numFmtId="49" fontId="16" fillId="0" borderId="5" xfId="0" applyNumberFormat="1"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4" fillId="0" borderId="4" xfId="0" applyFont="1" applyBorder="1" applyAlignment="1">
      <alignment horizontal="center" vertical="center" wrapText="1"/>
    </xf>
    <xf numFmtId="0" fontId="9" fillId="0" borderId="3" xfId="0" applyFont="1" applyBorder="1" applyAlignment="1">
      <alignment vertical="center"/>
    </xf>
    <xf numFmtId="0" fontId="9" fillId="0" borderId="4" xfId="0" applyFont="1" applyBorder="1" applyAlignment="1">
      <alignment vertical="center"/>
    </xf>
    <xf numFmtId="0" fontId="9" fillId="0" borderId="5" xfId="0" applyFont="1" applyBorder="1" applyAlignment="1">
      <alignment vertical="center"/>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5" fillId="0" borderId="5" xfId="0" applyFont="1" applyBorder="1" applyAlignment="1">
      <alignment horizontal="left" vertical="center" wrapText="1"/>
    </xf>
    <xf numFmtId="0" fontId="1"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6" fillId="0" borderId="5" xfId="0" applyFont="1" applyBorder="1" applyAlignment="1">
      <alignment horizontal="justify" vertical="center" wrapText="1"/>
    </xf>
    <xf numFmtId="0" fontId="2"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0" fillId="0" borderId="2"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9" fillId="0" borderId="2" xfId="0" applyFont="1" applyBorder="1" applyAlignment="1">
      <alignment horizontal="center" vertical="center"/>
    </xf>
    <xf numFmtId="0" fontId="9" fillId="0" borderId="13" xfId="0" applyFont="1" applyBorder="1" applyAlignment="1">
      <alignment horizontal="center" vertical="center"/>
    </xf>
    <xf numFmtId="0" fontId="0" fillId="0" borderId="1" xfId="0" applyBorder="1" applyAlignment="1">
      <alignment horizontal="center" vertical="center" wrapText="1"/>
    </xf>
    <xf numFmtId="0" fontId="9" fillId="0" borderId="1" xfId="0" applyFont="1" applyBorder="1" applyAlignment="1">
      <alignment horizontal="left" vertical="center"/>
    </xf>
    <xf numFmtId="0" fontId="17" fillId="0" borderId="1" xfId="0" applyFont="1" applyBorder="1" applyAlignment="1">
      <alignment horizontal="center" vertical="center"/>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4" fillId="0" borderId="1" xfId="0" applyFont="1" applyBorder="1" applyAlignment="1">
      <alignment horizontal="left" vertical="center"/>
    </xf>
    <xf numFmtId="3" fontId="18" fillId="0" borderId="1" xfId="0" applyNumberFormat="1" applyFont="1" applyBorder="1" applyAlignment="1">
      <alignment horizontal="center" vertical="center"/>
    </xf>
    <xf numFmtId="0" fontId="15" fillId="0" borderId="1" xfId="0" applyFont="1" applyBorder="1" applyAlignment="1">
      <alignment horizontal="left" vertical="center" wrapText="1"/>
    </xf>
    <xf numFmtId="0" fontId="16" fillId="0" borderId="1" xfId="0" applyFont="1" applyFill="1" applyBorder="1" applyAlignment="1">
      <alignment horizontal="center" vertical="center" wrapText="1"/>
    </xf>
    <xf numFmtId="0" fontId="15" fillId="0" borderId="1" xfId="0" applyFont="1" applyBorder="1" applyAlignment="1">
      <alignment vertical="center"/>
    </xf>
    <xf numFmtId="49" fontId="16" fillId="0" borderId="1" xfId="0" applyNumberFormat="1" applyFont="1" applyBorder="1" applyAlignment="1">
      <alignment horizontal="center"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5" xfId="0" applyFont="1" applyBorder="1" applyAlignment="1">
      <alignment horizontal="left" vertical="center"/>
    </xf>
    <xf numFmtId="0" fontId="3"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5" xfId="0" applyFont="1" applyBorder="1" applyAlignment="1">
      <alignment horizontal="justify" vertical="center" wrapText="1"/>
    </xf>
    <xf numFmtId="0" fontId="9" fillId="0" borderId="11"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20" fillId="0" borderId="21" xfId="0" applyFont="1" applyFill="1" applyBorder="1" applyAlignment="1">
      <alignment horizontal="left" vertical="center" wrapText="1"/>
    </xf>
    <xf numFmtId="0" fontId="20" fillId="0" borderId="22"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13" fillId="0" borderId="1" xfId="0" applyFont="1" applyBorder="1" applyAlignment="1">
      <alignment horizontal="left" vertical="center"/>
    </xf>
    <xf numFmtId="0" fontId="3" fillId="0" borderId="3" xfId="0" applyFont="1" applyBorder="1" applyAlignment="1">
      <alignment horizontal="justify" vertical="center"/>
    </xf>
    <xf numFmtId="0" fontId="5" fillId="0" borderId="4" xfId="0" applyFont="1" applyBorder="1" applyAlignment="1">
      <alignment horizontal="justify" vertical="center"/>
    </xf>
    <xf numFmtId="0" fontId="5" fillId="0" borderId="5" xfId="0" applyFont="1" applyBorder="1" applyAlignment="1">
      <alignment horizontal="justify" vertical="center"/>
    </xf>
    <xf numFmtId="0" fontId="35" fillId="0" borderId="3" xfId="0" applyFont="1" applyBorder="1" applyAlignment="1">
      <alignment horizontal="left" vertical="center"/>
    </xf>
    <xf numFmtId="0" fontId="35" fillId="0" borderId="5" xfId="0" applyFont="1" applyBorder="1" applyAlignment="1">
      <alignment horizontal="left"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3" fontId="18" fillId="0" borderId="3" xfId="0" applyNumberFormat="1" applyFont="1" applyBorder="1" applyAlignment="1">
      <alignment horizontal="center" vertical="center"/>
    </xf>
    <xf numFmtId="3" fontId="18" fillId="0" borderId="5" xfId="0" applyNumberFormat="1"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20" fillId="0" borderId="17" xfId="0" applyFont="1" applyFill="1" applyBorder="1" applyAlignment="1">
      <alignment horizontal="left" vertical="center" wrapText="1"/>
    </xf>
    <xf numFmtId="0" fontId="20" fillId="0" borderId="18" xfId="0" applyFont="1" applyFill="1" applyBorder="1" applyAlignment="1">
      <alignment horizontal="left" vertical="center" wrapText="1"/>
    </xf>
    <xf numFmtId="0" fontId="20" fillId="0" borderId="19" xfId="0" applyFont="1" applyFill="1" applyBorder="1" applyAlignment="1">
      <alignment horizontal="left" vertical="center" wrapText="1"/>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1" xfId="0" applyFont="1" applyBorder="1" applyAlignment="1">
      <alignment horizontal="center" vertical="center"/>
    </xf>
    <xf numFmtId="0" fontId="43" fillId="2" borderId="1" xfId="0" applyFont="1" applyFill="1" applyBorder="1" applyAlignment="1">
      <alignment horizontal="left" vertical="center" wrapText="1"/>
    </xf>
    <xf numFmtId="0" fontId="41" fillId="2" borderId="1" xfId="0" applyFont="1" applyFill="1" applyBorder="1" applyAlignment="1">
      <alignment horizontal="left" vertical="center" wrapText="1"/>
    </xf>
    <xf numFmtId="0" fontId="42" fillId="2" borderId="1" xfId="0" applyFont="1" applyFill="1" applyBorder="1" applyAlignment="1">
      <alignment horizontal="left" vertical="center" wrapText="1"/>
    </xf>
    <xf numFmtId="0" fontId="3" fillId="0" borderId="3" xfId="0" applyFont="1" applyFill="1" applyBorder="1" applyAlignment="1">
      <alignment horizontal="justify" vertical="center" wrapText="1"/>
    </xf>
    <xf numFmtId="0" fontId="5" fillId="0" borderId="4" xfId="0" applyFont="1" applyFill="1" applyBorder="1" applyAlignment="1">
      <alignment horizontal="justify" vertical="center" wrapText="1"/>
    </xf>
    <xf numFmtId="0" fontId="5" fillId="0" borderId="5" xfId="0" applyFont="1" applyFill="1" applyBorder="1" applyAlignment="1">
      <alignment horizontal="justify" vertical="center" wrapText="1"/>
    </xf>
    <xf numFmtId="0" fontId="25" fillId="0" borderId="3" xfId="0" applyFont="1" applyBorder="1" applyAlignment="1">
      <alignment horizontal="left" vertical="center"/>
    </xf>
    <xf numFmtId="0" fontId="25" fillId="0" borderId="5" xfId="0" applyFont="1" applyBorder="1" applyAlignment="1">
      <alignment horizontal="left" vertical="center"/>
    </xf>
    <xf numFmtId="0" fontId="25" fillId="0" borderId="3" xfId="0" applyFont="1" applyBorder="1" applyAlignment="1">
      <alignment horizontal="justify" vertical="center"/>
    </xf>
    <xf numFmtId="0" fontId="25" fillId="0" borderId="5" xfId="0" applyFont="1" applyBorder="1" applyAlignment="1">
      <alignment horizontal="justify" vertical="center"/>
    </xf>
    <xf numFmtId="0" fontId="25" fillId="2" borderId="3" xfId="0" applyFont="1" applyFill="1" applyBorder="1" applyAlignment="1">
      <alignment horizontal="left" vertical="center" wrapText="1"/>
    </xf>
    <xf numFmtId="0" fontId="25" fillId="2" borderId="5" xfId="0" applyFont="1" applyFill="1" applyBorder="1" applyAlignment="1">
      <alignment horizontal="left" vertical="center" wrapText="1"/>
    </xf>
    <xf numFmtId="0" fontId="43" fillId="0" borderId="1" xfId="0" applyFont="1" applyFill="1" applyBorder="1" applyAlignment="1">
      <alignment horizontal="left" vertical="center" wrapText="1"/>
    </xf>
    <xf numFmtId="3" fontId="20" fillId="0" borderId="1" xfId="0" applyNumberFormat="1" applyFont="1" applyBorder="1" applyAlignment="1">
      <alignment horizontal="center" vertical="center"/>
    </xf>
    <xf numFmtId="0" fontId="9" fillId="0" borderId="4" xfId="0" applyFont="1" applyBorder="1" applyAlignment="1">
      <alignment horizontal="left" vertical="center" wrapText="1"/>
    </xf>
    <xf numFmtId="0" fontId="25" fillId="0" borderId="3" xfId="0" applyFont="1" applyFill="1" applyBorder="1" applyAlignment="1">
      <alignment horizontal="justify" vertical="center"/>
    </xf>
    <xf numFmtId="0" fontId="25" fillId="0" borderId="4" xfId="0" applyFont="1" applyFill="1" applyBorder="1" applyAlignment="1">
      <alignment horizontal="justify" vertical="center"/>
    </xf>
    <xf numFmtId="0" fontId="25" fillId="0" borderId="5" xfId="0" applyFont="1" applyFill="1" applyBorder="1" applyAlignment="1">
      <alignment horizontal="justify" vertical="center"/>
    </xf>
    <xf numFmtId="0" fontId="24" fillId="0" borderId="1" xfId="0" applyFont="1" applyFill="1" applyBorder="1" applyAlignment="1">
      <alignment horizontal="center" vertical="center" wrapText="1"/>
    </xf>
    <xf numFmtId="3" fontId="20" fillId="0" borderId="3" xfId="0" applyNumberFormat="1" applyFont="1" applyBorder="1" applyAlignment="1">
      <alignment horizontal="center" vertical="center"/>
    </xf>
    <xf numFmtId="3" fontId="20" fillId="0" borderId="5" xfId="0" applyNumberFormat="1" applyFont="1" applyBorder="1" applyAlignment="1">
      <alignment horizontal="center" vertical="center"/>
    </xf>
    <xf numFmtId="0" fontId="25" fillId="0" borderId="1"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25" fillId="2" borderId="3" xfId="0" applyFont="1" applyFill="1" applyBorder="1" applyAlignment="1">
      <alignment horizontal="justify" vertical="center" wrapText="1"/>
    </xf>
    <xf numFmtId="0" fontId="25" fillId="2" borderId="4" xfId="0" applyFont="1" applyFill="1" applyBorder="1" applyAlignment="1">
      <alignment horizontal="justify" vertical="center" wrapText="1"/>
    </xf>
    <xf numFmtId="0" fontId="25" fillId="2" borderId="5" xfId="0" applyFont="1" applyFill="1" applyBorder="1" applyAlignment="1">
      <alignment horizontal="justify" vertical="center" wrapText="1"/>
    </xf>
    <xf numFmtId="0" fontId="20" fillId="2" borderId="17" xfId="0" applyFont="1" applyFill="1" applyBorder="1" applyAlignment="1">
      <alignment horizontal="left" vertical="center" wrapText="1"/>
    </xf>
    <xf numFmtId="0" fontId="20" fillId="2" borderId="18" xfId="0" applyFont="1" applyFill="1" applyBorder="1" applyAlignment="1">
      <alignment horizontal="left" vertical="center" wrapText="1"/>
    </xf>
    <xf numFmtId="0" fontId="20" fillId="2" borderId="19" xfId="0" applyFont="1" applyFill="1" applyBorder="1" applyAlignment="1">
      <alignment horizontal="left" vertical="center" wrapText="1"/>
    </xf>
    <xf numFmtId="0" fontId="0" fillId="0" borderId="1" xfId="0" applyBorder="1" applyAlignment="1">
      <alignment horizontal="left" vertical="center" wrapText="1"/>
    </xf>
    <xf numFmtId="0" fontId="9" fillId="0" borderId="11" xfId="0" applyFont="1" applyBorder="1" applyAlignment="1">
      <alignment horizontal="justify" vertical="center"/>
    </xf>
    <xf numFmtId="0" fontId="9" fillId="0" borderId="9" xfId="0" applyFont="1" applyBorder="1" applyAlignment="1">
      <alignment horizontal="justify" vertical="center"/>
    </xf>
    <xf numFmtId="0" fontId="9" fillId="0" borderId="10" xfId="0" applyFont="1" applyBorder="1" applyAlignment="1">
      <alignment horizontal="justify" vertical="center"/>
    </xf>
    <xf numFmtId="0" fontId="25" fillId="2" borderId="3" xfId="0" applyFont="1" applyFill="1" applyBorder="1" applyAlignment="1">
      <alignment horizontal="left" vertical="center"/>
    </xf>
    <xf numFmtId="0" fontId="25" fillId="2" borderId="5" xfId="0" applyFont="1" applyFill="1" applyBorder="1" applyAlignment="1">
      <alignment horizontal="left" vertical="center"/>
    </xf>
    <xf numFmtId="0" fontId="25" fillId="0" borderId="3" xfId="0" applyFont="1" applyBorder="1" applyAlignment="1">
      <alignment horizontal="justify" vertical="center" wrapText="1"/>
    </xf>
    <xf numFmtId="0" fontId="25" fillId="0" borderId="4" xfId="0" applyFont="1" applyBorder="1" applyAlignment="1">
      <alignment horizontal="justify" vertical="center"/>
    </xf>
    <xf numFmtId="0" fontId="9" fillId="0" borderId="16" xfId="0" applyFont="1" applyBorder="1" applyAlignment="1">
      <alignment horizontal="left" vertical="center"/>
    </xf>
    <xf numFmtId="0" fontId="9" fillId="0" borderId="0" xfId="0" applyFont="1" applyBorder="1" applyAlignment="1">
      <alignment horizontal="left" vertical="center"/>
    </xf>
    <xf numFmtId="0" fontId="9" fillId="0" borderId="14" xfId="0" applyFont="1" applyBorder="1" applyAlignment="1">
      <alignment horizontal="left" vertical="center"/>
    </xf>
    <xf numFmtId="0" fontId="35" fillId="0" borderId="1" xfId="0" applyFont="1" applyBorder="1" applyAlignment="1">
      <alignment horizontal="left" vertical="center" wrapText="1"/>
    </xf>
    <xf numFmtId="0" fontId="3" fillId="0" borderId="3"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20" fillId="3" borderId="4"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9" fontId="21" fillId="3" borderId="1" xfId="0" applyNumberFormat="1" applyFont="1" applyFill="1" applyBorder="1" applyAlignment="1">
      <alignment horizontal="center" vertical="center" wrapText="1"/>
    </xf>
    <xf numFmtId="0" fontId="1" fillId="0" borderId="3" xfId="0" applyFont="1" applyFill="1" applyBorder="1" applyAlignment="1">
      <alignment horizontal="justify" vertical="center" wrapText="1"/>
    </xf>
  </cellXfs>
  <cellStyles count="5">
    <cellStyle name="Normal" xfId="0" builtinId="0"/>
    <cellStyle name="Normal 2" xfId="4"/>
    <cellStyle name="Normal 3 2" xfId="2"/>
    <cellStyle name="Обычный 2" xfId="1"/>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3</xdr:row>
      <xdr:rowOff>0</xdr:rowOff>
    </xdr:from>
    <xdr:to>
      <xdr:col>8</xdr:col>
      <xdr:colOff>193578</xdr:colOff>
      <xdr:row>27</xdr:row>
      <xdr:rowOff>189389</xdr:rowOff>
    </xdr:to>
    <xdr:pic>
      <xdr:nvPicPr>
        <xdr:cNvPr id="2" name="Рисунок 1">
          <a:extLst>
            <a:ext uri="{FF2B5EF4-FFF2-40B4-BE49-F238E27FC236}">
              <a16:creationId xmlns:a16="http://schemas.microsoft.com/office/drawing/2014/main" id="{2194D290-D269-4BD6-AD4A-925142AA4510}"/>
            </a:ext>
          </a:extLst>
        </xdr:cNvPr>
        <xdr:cNvPicPr>
          <a:picLocks noChangeAspect="1"/>
        </xdr:cNvPicPr>
      </xdr:nvPicPr>
      <xdr:blipFill>
        <a:blip xmlns:r="http://schemas.openxmlformats.org/officeDocument/2006/relationships" r:embed="rId1" cstate="print"/>
        <a:stretch>
          <a:fillRect/>
        </a:stretch>
      </xdr:blipFill>
      <xdr:spPr>
        <a:xfrm>
          <a:off x="333375" y="571500"/>
          <a:ext cx="4737003" cy="47613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02-%20&#4332;&#4327;&#4314;&#4312;&#4321;%20&#4321;&#4312;&#4321;&#4322;&#4308;&#4315;&#4308;&#4305;&#4312;&#4321;%20&#4306;&#4304;&#4316;&#4309;&#4312;&#4311;&#4304;&#4320;&#4308;&#4305;&#43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03-&#4321;&#4304;&#4310;&#4317;&#4306;&#4304;&#4307;&#4317;&#4308;&#4305;&#4320;&#4312;&#4309;&#4312;%20&#4321;&#4312;&#4309;&#4320;&#4330;&#4308;&#4308;&#4305;&#4312;&#4321;%20&#4306;&#4304;&#4316;&#4309;&#4312;&#4311;&#4304;&#4320;&#4308;&#4305;&#43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04-&#4318;&#4320;&#4317;&#4308;&#4325;&#4322;&#4312;&#4320;&#4308;&#4305;&#4304;%20&#4307;&#4304;%20&#4308;&#4325;&#4321;&#4318;&#4308;&#4320;&#4322;&#4312;&#4310;&#430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205-%20&#4321;&#4304;&#4315;&#4317;&#4325;&#4304;&#4314;&#4304;&#4325;&#4317;%20&#4305;&#4312;&#4323;&#4335;&#4308;&#4322;&#431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206%20-%20&#4305;&#4312;&#4316;&#4304;&#4311;&#4315;&#4328;&#4308;&#4316;&#4308;&#4305;&#4314;&#4317;&#4305;&#430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0207-%20&#4306;&#4304;&#4320;&#4308;%20&#4306;&#4304;&#4316;&#4304;&#4311;&#4308;&#4305;&#4304;%20&#4307;&#4304;%20&#4308;&#4314;&#4315;&#4317;&#4315;&#4304;&#4320;&#4304;&#4306;&#4308;&#4305;&#43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208-%20&#4315;&#4323;&#4316;&#4312;&#4330;&#4312;&#4318;&#4304;&#4314;&#4323;&#4320;&#4312;%20&#4322;&#4320;&#4304;&#4316;&#4321;&#4318;&#4317;&#4320;&#4322;&#431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0209-%20&#4321;&#4317;&#4324;&#4314;&#4312;&#4321;%20&#4315;&#4334;&#4304;&#4320;&#4307;&#4304;&#4333;&#4308;&#4320;&#4312;&#4321;%20&#4318;&#4320;&#4317;&#4306;&#4320;&#4304;&#4315;&#43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0210-%20&#4321;&#4322;&#4312;&#4325;&#4312;&#4312;&#4321;%20&#4328;&#4308;&#4307;&#4308;&#4306;&#4308;&#4305;&#4312;&#4321;%20&#4314;&#4312;&#4313;&#4309;&#4312;&#4307;&#4304;&#4330;&#4312;&#43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02"/>
      <sheetName val="ინდიკატორი 0202 "/>
      <sheetName val="020201"/>
      <sheetName val="ინდიკატორი 020201"/>
      <sheetName val="020202"/>
      <sheetName val="ინდიკატორი 020202"/>
      <sheetName val="020203"/>
      <sheetName val="ინდიკატორი 020203"/>
    </sheetNames>
    <sheetDataSet>
      <sheetData sheetId="0">
        <row r="12">
          <cell r="C12">
            <v>200000</v>
          </cell>
          <cell r="D12">
            <v>250000</v>
          </cell>
          <cell r="E12">
            <v>300000</v>
          </cell>
          <cell r="F12">
            <v>300000</v>
          </cell>
        </row>
        <row r="13">
          <cell r="C13">
            <v>1250000</v>
          </cell>
          <cell r="D13">
            <v>1350000</v>
          </cell>
          <cell r="E13">
            <v>1500000</v>
          </cell>
          <cell r="F13">
            <v>1700000</v>
          </cell>
        </row>
        <row r="14">
          <cell r="C14">
            <v>100000</v>
          </cell>
          <cell r="D14">
            <v>150000</v>
          </cell>
          <cell r="E14">
            <v>50000</v>
          </cell>
          <cell r="F14">
            <v>150000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03"/>
      <sheetName val="ინდიკატორი 0203 "/>
      <sheetName val="020301"/>
      <sheetName val="ინდიკატორი 020301"/>
      <sheetName val="020302"/>
      <sheetName val="ინდიკატორი 020302"/>
      <sheetName val="020303"/>
      <sheetName val="ინდიკატორი 020303"/>
    </sheetNames>
    <sheetDataSet>
      <sheetData sheetId="0">
        <row r="12">
          <cell r="C12">
            <v>150000</v>
          </cell>
          <cell r="D12">
            <v>200000</v>
          </cell>
          <cell r="E12">
            <v>200000</v>
          </cell>
          <cell r="F12">
            <v>200000</v>
          </cell>
        </row>
        <row r="13">
          <cell r="C13">
            <v>150000</v>
          </cell>
          <cell r="D13">
            <v>100000</v>
          </cell>
          <cell r="E13">
            <v>100000</v>
          </cell>
          <cell r="F13">
            <v>100000</v>
          </cell>
        </row>
        <row r="14">
          <cell r="C14">
            <v>50000</v>
          </cell>
          <cell r="D14">
            <v>50000</v>
          </cell>
          <cell r="E14">
            <v>50000</v>
          </cell>
          <cell r="F14">
            <v>50000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04"/>
      <sheetName val="ინდიკატორი 0204 "/>
      <sheetName val="020401"/>
      <sheetName val="ინდიკატორი 020401"/>
      <sheetName val="020402"/>
      <sheetName val="ინდიკატორი 020402"/>
    </sheetNames>
    <sheetDataSet>
      <sheetData sheetId="0">
        <row r="12">
          <cell r="C12">
            <v>500000</v>
          </cell>
          <cell r="D12">
            <v>500000</v>
          </cell>
          <cell r="E12">
            <v>664000</v>
          </cell>
          <cell r="F12">
            <v>700000</v>
          </cell>
        </row>
        <row r="13">
          <cell r="C13">
            <v>400000</v>
          </cell>
          <cell r="D13">
            <v>430000</v>
          </cell>
          <cell r="E13">
            <v>450000</v>
          </cell>
          <cell r="F13">
            <v>500000</v>
          </cell>
        </row>
      </sheetData>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05"/>
      <sheetName val="ინდიკატორი 0205 "/>
    </sheetNames>
    <sheetDataSet>
      <sheetData sheetId="0">
        <row r="12">
          <cell r="C12">
            <v>300000</v>
          </cell>
          <cell r="D12">
            <v>350000</v>
          </cell>
          <cell r="E12">
            <v>350000</v>
          </cell>
          <cell r="F12">
            <v>350000</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06"/>
      <sheetName val="ინდიკატორი 0206 "/>
      <sheetName val="020601"/>
      <sheetName val="ინდიკატორი 020601"/>
      <sheetName val="020602"/>
      <sheetName val="ინდიკატორი 020602"/>
    </sheetNames>
    <sheetDataSet>
      <sheetData sheetId="0">
        <row r="12">
          <cell r="C12">
            <v>100000</v>
          </cell>
          <cell r="D12">
            <v>200000</v>
          </cell>
          <cell r="E12">
            <v>250000</v>
          </cell>
          <cell r="F12">
            <v>250000</v>
          </cell>
        </row>
        <row r="13">
          <cell r="C13">
            <v>100000</v>
          </cell>
          <cell r="D13">
            <v>100000</v>
          </cell>
          <cell r="E13">
            <v>150000</v>
          </cell>
          <cell r="F13">
            <v>150000</v>
          </cell>
        </row>
      </sheetData>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07"/>
      <sheetName val="ინდიკატორი 0207 "/>
      <sheetName val="020701"/>
      <sheetName val="ინდიკატორი 020701"/>
      <sheetName val="020702"/>
      <sheetName val="ინდიკატორი 020702"/>
      <sheetName val="020703"/>
      <sheetName val="ინდიკატორი 020703"/>
    </sheetNames>
    <sheetDataSet>
      <sheetData sheetId="0">
        <row r="12">
          <cell r="C12">
            <v>80000</v>
          </cell>
          <cell r="D12">
            <v>100000</v>
          </cell>
          <cell r="E12">
            <v>100000</v>
          </cell>
          <cell r="F12">
            <v>150000</v>
          </cell>
        </row>
        <row r="13">
          <cell r="C13">
            <v>1200000</v>
          </cell>
          <cell r="D13">
            <v>1400000</v>
          </cell>
          <cell r="E13">
            <v>1600000</v>
          </cell>
          <cell r="F13">
            <v>1600000</v>
          </cell>
        </row>
        <row r="14">
          <cell r="C14">
            <v>400000</v>
          </cell>
          <cell r="D14">
            <v>450000</v>
          </cell>
          <cell r="E14">
            <v>500000</v>
          </cell>
          <cell r="F14">
            <v>350000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08"/>
      <sheetName val="ინდიკატორი 0208 "/>
    </sheetNames>
    <sheetDataSet>
      <sheetData sheetId="0">
        <row r="12">
          <cell r="C12">
            <v>350000</v>
          </cell>
          <cell r="D12">
            <v>400000</v>
          </cell>
          <cell r="E12">
            <v>450000</v>
          </cell>
          <cell r="F12">
            <v>500000</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09"/>
      <sheetName val="ინდიკატორი 0209 "/>
    </sheetNames>
    <sheetDataSet>
      <sheetData sheetId="0">
        <row r="12">
          <cell r="C12">
            <v>0</v>
          </cell>
          <cell r="D12">
            <v>1000000</v>
          </cell>
          <cell r="E12">
            <v>1000000</v>
          </cell>
          <cell r="F12">
            <v>1000000</v>
          </cell>
        </row>
      </sheetData>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10"/>
      <sheetName val="ინდიკატორი 0210"/>
    </sheetNames>
    <sheetDataSet>
      <sheetData sheetId="0">
        <row r="12">
          <cell r="C12">
            <v>10000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opLeftCell="A22" workbookViewId="0">
      <selection activeCell="D47" sqref="D47:F47"/>
    </sheetView>
  </sheetViews>
  <sheetFormatPr defaultRowHeight="15"/>
  <sheetData>
    <row r="1" spans="8:9">
      <c r="H1" s="96" t="s">
        <v>181</v>
      </c>
      <c r="I1" s="96"/>
    </row>
    <row r="34" spans="1:9" ht="27" customHeight="1">
      <c r="A34" s="95" t="s">
        <v>218</v>
      </c>
      <c r="B34" s="95"/>
      <c r="C34" s="95"/>
      <c r="D34" s="95"/>
      <c r="E34" s="95"/>
      <c r="F34" s="95"/>
      <c r="G34" s="95"/>
      <c r="H34" s="95"/>
      <c r="I34" s="95"/>
    </row>
    <row r="35" spans="1:9" ht="34.5" customHeight="1">
      <c r="A35" s="95"/>
      <c r="B35" s="95"/>
      <c r="C35" s="95"/>
      <c r="D35" s="95"/>
      <c r="E35" s="95"/>
      <c r="F35" s="95"/>
      <c r="G35" s="95"/>
      <c r="H35" s="95"/>
      <c r="I35" s="95"/>
    </row>
    <row r="47" spans="1:9">
      <c r="D47" s="97" t="s">
        <v>0</v>
      </c>
      <c r="E47" s="97"/>
      <c r="F47" s="97"/>
    </row>
  </sheetData>
  <mergeCells count="3">
    <mergeCell ref="A34:I35"/>
    <mergeCell ref="H1:I1"/>
    <mergeCell ref="D47:F4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B11" sqref="B11"/>
    </sheetView>
  </sheetViews>
  <sheetFormatPr defaultRowHeight="15"/>
  <cols>
    <col min="1" max="1" width="28.7109375" customWidth="1"/>
    <col min="2" max="2" width="33" customWidth="1"/>
    <col min="3" max="9" width="16.85546875" customWidth="1"/>
  </cols>
  <sheetData>
    <row r="1" spans="1:9">
      <c r="B1" s="1"/>
      <c r="C1" s="108"/>
      <c r="D1" s="108"/>
      <c r="E1" s="108"/>
      <c r="F1" s="108"/>
      <c r="G1" s="108"/>
    </row>
    <row r="2" spans="1:9" ht="45" customHeight="1">
      <c r="A2" s="23" t="s">
        <v>62</v>
      </c>
      <c r="B2" s="186" t="s">
        <v>30</v>
      </c>
      <c r="C2" s="186"/>
      <c r="D2" s="186"/>
      <c r="E2" s="186"/>
      <c r="F2" s="186"/>
      <c r="G2" s="186"/>
      <c r="H2" s="186"/>
      <c r="I2" s="186"/>
    </row>
    <row r="3" spans="1:9" ht="71.45" customHeight="1">
      <c r="A3" s="208" t="s">
        <v>224</v>
      </c>
      <c r="B3" s="5" t="s">
        <v>13</v>
      </c>
      <c r="C3" s="5" t="s">
        <v>215</v>
      </c>
      <c r="D3" s="5" t="s">
        <v>216</v>
      </c>
      <c r="E3" s="61" t="s">
        <v>14</v>
      </c>
      <c r="F3" s="61" t="s">
        <v>34</v>
      </c>
      <c r="G3" s="61" t="s">
        <v>42</v>
      </c>
      <c r="H3" s="61" t="s">
        <v>15</v>
      </c>
      <c r="I3" s="61" t="s">
        <v>16</v>
      </c>
    </row>
    <row r="4" spans="1:9" ht="63.6" customHeight="1">
      <c r="A4" s="208"/>
      <c r="B4" s="27" t="s">
        <v>83</v>
      </c>
      <c r="C4" s="62">
        <v>72</v>
      </c>
      <c r="D4" s="24">
        <v>100</v>
      </c>
      <c r="E4" s="26" t="s">
        <v>76</v>
      </c>
      <c r="F4" s="28">
        <v>0.05</v>
      </c>
      <c r="G4" s="32" t="s">
        <v>52</v>
      </c>
      <c r="H4" s="32" t="s">
        <v>51</v>
      </c>
      <c r="I4" s="52" t="s">
        <v>53</v>
      </c>
    </row>
    <row r="5" spans="1:9" ht="64.900000000000006" customHeight="1">
      <c r="A5" s="208"/>
      <c r="B5" s="24" t="s">
        <v>172</v>
      </c>
      <c r="C5" s="24">
        <v>3800</v>
      </c>
      <c r="D5" s="24">
        <v>2400</v>
      </c>
      <c r="E5" s="26" t="s">
        <v>73</v>
      </c>
      <c r="F5" s="28">
        <v>0.05</v>
      </c>
      <c r="G5" s="32" t="s">
        <v>52</v>
      </c>
      <c r="H5" s="32" t="s">
        <v>51</v>
      </c>
      <c r="I5" s="52" t="s">
        <v>53</v>
      </c>
    </row>
    <row r="6" spans="1:9" ht="71.45" customHeight="1">
      <c r="A6" s="208"/>
      <c r="B6" s="24" t="s">
        <v>173</v>
      </c>
      <c r="C6" s="24">
        <v>2</v>
      </c>
      <c r="D6" s="24">
        <v>2</v>
      </c>
      <c r="E6" s="26" t="s">
        <v>76</v>
      </c>
      <c r="F6" s="28">
        <v>0.05</v>
      </c>
      <c r="G6" s="32" t="s">
        <v>52</v>
      </c>
      <c r="H6" s="32" t="s">
        <v>51</v>
      </c>
      <c r="I6" s="52" t="s">
        <v>53</v>
      </c>
    </row>
    <row r="7" spans="1:9" ht="75" customHeight="1">
      <c r="A7" s="208"/>
      <c r="B7" s="24" t="s">
        <v>225</v>
      </c>
      <c r="C7" s="24">
        <v>4</v>
      </c>
      <c r="D7" s="24">
        <v>18</v>
      </c>
      <c r="E7" s="26" t="s">
        <v>76</v>
      </c>
      <c r="F7" s="28">
        <v>0.05</v>
      </c>
      <c r="G7" s="32" t="s">
        <v>52</v>
      </c>
      <c r="H7" s="32" t="s">
        <v>51</v>
      </c>
      <c r="I7" s="52" t="s">
        <v>53</v>
      </c>
    </row>
  </sheetData>
  <mergeCells count="3">
    <mergeCell ref="C1:G1"/>
    <mergeCell ref="B2:I2"/>
    <mergeCell ref="A3:A7"/>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19" workbookViewId="0">
      <selection activeCell="H7" sqref="H7"/>
    </sheetView>
  </sheetViews>
  <sheetFormatPr defaultRowHeight="15"/>
  <cols>
    <col min="1" max="1" width="38.28515625" customWidth="1"/>
    <col min="2" max="6" width="14.5703125" customWidth="1"/>
  </cols>
  <sheetData>
    <row r="1" spans="1:6">
      <c r="A1" s="1"/>
      <c r="B1" s="108"/>
      <c r="C1" s="108"/>
      <c r="D1" s="108"/>
      <c r="E1" s="108"/>
      <c r="F1" s="108"/>
    </row>
    <row r="2" spans="1:6" ht="31.15" customHeight="1">
      <c r="A2" s="147" t="s">
        <v>17</v>
      </c>
      <c r="B2" s="147"/>
      <c r="C2" s="205" t="s">
        <v>45</v>
      </c>
      <c r="D2" s="205"/>
      <c r="E2" s="205"/>
      <c r="F2" s="205"/>
    </row>
    <row r="3" spans="1:6" ht="30.6" customHeight="1">
      <c r="A3" s="149" t="s">
        <v>18</v>
      </c>
      <c r="B3" s="149"/>
      <c r="C3" s="149"/>
      <c r="D3" s="149"/>
      <c r="E3" s="150" t="s">
        <v>64</v>
      </c>
      <c r="F3" s="150"/>
    </row>
    <row r="4" spans="1:6" ht="32.450000000000003" customHeight="1">
      <c r="A4" s="6" t="s">
        <v>19</v>
      </c>
      <c r="B4" s="142" t="s">
        <v>70</v>
      </c>
      <c r="C4" s="143"/>
      <c r="D4" s="143"/>
      <c r="E4" s="143"/>
      <c r="F4" s="144"/>
    </row>
    <row r="5" spans="1:6" ht="34.15" customHeight="1">
      <c r="A5" s="29" t="s">
        <v>20</v>
      </c>
      <c r="B5" s="139" t="s">
        <v>192</v>
      </c>
      <c r="C5" s="139"/>
      <c r="D5" s="139"/>
      <c r="E5" s="139"/>
      <c r="F5" s="139"/>
    </row>
    <row r="6" spans="1:6" ht="34.15" customHeight="1">
      <c r="A6" s="140" t="s">
        <v>23</v>
      </c>
      <c r="B6" s="140"/>
      <c r="C6" s="140"/>
      <c r="D6" s="140"/>
      <c r="E6" s="141" t="s">
        <v>1</v>
      </c>
      <c r="F6" s="141"/>
    </row>
    <row r="7" spans="1:6" ht="34.15" customHeight="1">
      <c r="A7" s="145" t="s">
        <v>35</v>
      </c>
      <c r="B7" s="145"/>
      <c r="C7" s="145"/>
      <c r="D7" s="145"/>
      <c r="E7" s="200">
        <v>100000</v>
      </c>
      <c r="F7" s="200"/>
    </row>
    <row r="8" spans="1:6" ht="34.15" hidden="1" customHeight="1">
      <c r="A8" s="151" t="s">
        <v>32</v>
      </c>
      <c r="B8" s="152"/>
      <c r="C8" s="152"/>
      <c r="D8" s="153"/>
      <c r="E8" s="206"/>
      <c r="F8" s="207"/>
    </row>
    <row r="9" spans="1:6" ht="34.15" hidden="1" customHeight="1">
      <c r="A9" s="145" t="s">
        <v>29</v>
      </c>
      <c r="B9" s="145"/>
      <c r="C9" s="145"/>
      <c r="D9" s="145"/>
      <c r="E9" s="200"/>
      <c r="F9" s="200"/>
    </row>
    <row r="10" spans="1:6" ht="34.15" customHeight="1">
      <c r="A10" s="151" t="s">
        <v>43</v>
      </c>
      <c r="B10" s="152"/>
      <c r="C10" s="152"/>
      <c r="D10" s="153"/>
      <c r="E10" s="206">
        <v>100000</v>
      </c>
      <c r="F10" s="207"/>
    </row>
    <row r="11" spans="1:6" ht="34.15" customHeight="1">
      <c r="A11" s="163" t="s">
        <v>24</v>
      </c>
      <c r="B11" s="163"/>
      <c r="C11" s="163"/>
      <c r="D11" s="163"/>
      <c r="E11" s="200">
        <f>SUM(E7:F9)</f>
        <v>100000</v>
      </c>
      <c r="F11" s="200"/>
    </row>
    <row r="12" spans="1:6" ht="36" customHeight="1">
      <c r="A12" s="102" t="s">
        <v>21</v>
      </c>
      <c r="B12" s="103"/>
      <c r="C12" s="103"/>
      <c r="D12" s="103"/>
      <c r="E12" s="103"/>
      <c r="F12" s="104"/>
    </row>
    <row r="13" spans="1:6" ht="35.450000000000003" customHeight="1">
      <c r="A13" s="223" t="s">
        <v>170</v>
      </c>
      <c r="B13" s="224"/>
      <c r="C13" s="224"/>
      <c r="D13" s="224"/>
      <c r="E13" s="224"/>
      <c r="F13" s="196"/>
    </row>
    <row r="14" spans="1:6" ht="41.45" customHeight="1">
      <c r="A14" s="102" t="s">
        <v>22</v>
      </c>
      <c r="B14" s="103"/>
      <c r="C14" s="103"/>
      <c r="D14" s="103"/>
      <c r="E14" s="103"/>
      <c r="F14" s="104"/>
    </row>
    <row r="15" spans="1:6" ht="118.5" customHeight="1">
      <c r="A15" s="128" t="s">
        <v>212</v>
      </c>
      <c r="B15" s="129"/>
      <c r="C15" s="129"/>
      <c r="D15" s="129"/>
      <c r="E15" s="129"/>
      <c r="F15" s="130"/>
    </row>
    <row r="16" spans="1:6" ht="27.6" customHeight="1">
      <c r="A16" s="157" t="s">
        <v>2</v>
      </c>
      <c r="B16" s="158"/>
      <c r="C16" s="159"/>
      <c r="D16" s="169" t="s">
        <v>31</v>
      </c>
      <c r="E16" s="170"/>
      <c r="F16" s="171"/>
    </row>
    <row r="17" spans="1:6" ht="57" customHeight="1">
      <c r="A17" s="225"/>
      <c r="B17" s="226"/>
      <c r="C17" s="227"/>
      <c r="D17" s="53" t="s">
        <v>25</v>
      </c>
      <c r="E17" s="54" t="s">
        <v>41</v>
      </c>
      <c r="F17" s="54" t="s">
        <v>26</v>
      </c>
    </row>
    <row r="18" spans="1:6" ht="32.25" customHeight="1">
      <c r="A18" s="177" t="s">
        <v>168</v>
      </c>
      <c r="B18" s="178"/>
      <c r="C18" s="179"/>
      <c r="D18" s="57">
        <v>18</v>
      </c>
      <c r="E18" s="58">
        <f>F18/D18</f>
        <v>4444.4444444444443</v>
      </c>
      <c r="F18" s="58">
        <v>80000</v>
      </c>
    </row>
    <row r="19" spans="1:6" ht="32.25" customHeight="1">
      <c r="A19" s="177" t="s">
        <v>87</v>
      </c>
      <c r="B19" s="178"/>
      <c r="C19" s="179"/>
      <c r="D19" s="57">
        <v>20</v>
      </c>
      <c r="E19" s="58">
        <v>450</v>
      </c>
      <c r="F19" s="58">
        <f>D19*E19</f>
        <v>9000</v>
      </c>
    </row>
    <row r="20" spans="1:6" ht="32.25" customHeight="1">
      <c r="A20" s="160" t="s">
        <v>146</v>
      </c>
      <c r="B20" s="161"/>
      <c r="C20" s="162"/>
      <c r="D20" s="59">
        <v>50</v>
      </c>
      <c r="E20" s="60">
        <v>220</v>
      </c>
      <c r="F20" s="60">
        <f>D20*E20</f>
        <v>11000</v>
      </c>
    </row>
    <row r="21" spans="1:6" ht="27" customHeight="1">
      <c r="A21" s="180" t="s">
        <v>145</v>
      </c>
      <c r="B21" s="181"/>
      <c r="C21" s="182"/>
      <c r="D21" s="55"/>
      <c r="E21" s="56"/>
      <c r="F21" s="56">
        <f>SUM(F18:F20)</f>
        <v>100000</v>
      </c>
    </row>
    <row r="22" spans="1:6" ht="32.450000000000003" customHeight="1">
      <c r="A22" s="174" t="s">
        <v>27</v>
      </c>
      <c r="B22" s="175"/>
      <c r="C22" s="175"/>
      <c r="D22" s="175"/>
      <c r="E22" s="175"/>
      <c r="F22" s="176"/>
    </row>
    <row r="23" spans="1:6" ht="44.45" customHeight="1">
      <c r="A23" s="140" t="s">
        <v>2</v>
      </c>
      <c r="B23" s="140"/>
      <c r="C23" s="10" t="s">
        <v>40</v>
      </c>
      <c r="D23" s="11" t="s">
        <v>37</v>
      </c>
      <c r="E23" s="11" t="s">
        <v>38</v>
      </c>
      <c r="F23" s="11" t="s">
        <v>39</v>
      </c>
    </row>
    <row r="24" spans="1:6" ht="33.75" customHeight="1">
      <c r="A24" s="167" t="s">
        <v>91</v>
      </c>
      <c r="B24" s="168"/>
      <c r="C24" s="2" t="s">
        <v>36</v>
      </c>
      <c r="D24" s="37" t="s">
        <v>36</v>
      </c>
      <c r="E24" s="37" t="s">
        <v>36</v>
      </c>
      <c r="F24" s="37" t="s">
        <v>36</v>
      </c>
    </row>
    <row r="25" spans="1:6" ht="33.75" customHeight="1">
      <c r="A25" s="167" t="s">
        <v>92</v>
      </c>
      <c r="B25" s="168"/>
      <c r="C25" s="2" t="s">
        <v>36</v>
      </c>
      <c r="D25" s="37" t="s">
        <v>36</v>
      </c>
      <c r="E25" s="37" t="s">
        <v>36</v>
      </c>
      <c r="F25" s="37" t="s">
        <v>36</v>
      </c>
    </row>
    <row r="26" spans="1:6" ht="33.75" customHeight="1">
      <c r="A26" s="228" t="s">
        <v>93</v>
      </c>
      <c r="B26" s="228"/>
      <c r="C26" s="2" t="s">
        <v>36</v>
      </c>
      <c r="D26" s="30" t="s">
        <v>36</v>
      </c>
      <c r="E26" s="30" t="s">
        <v>36</v>
      </c>
      <c r="F26" s="30" t="s">
        <v>36</v>
      </c>
    </row>
    <row r="27" spans="1:6" ht="48" customHeight="1">
      <c r="A27" s="218" t="s">
        <v>28</v>
      </c>
      <c r="B27" s="219"/>
      <c r="C27" s="219"/>
      <c r="D27" s="219"/>
      <c r="E27" s="219"/>
      <c r="F27" s="220"/>
    </row>
    <row r="28" spans="1:6" ht="34.9" customHeight="1">
      <c r="A28" s="229" t="s">
        <v>171</v>
      </c>
      <c r="B28" s="230"/>
      <c r="C28" s="230"/>
      <c r="D28" s="230"/>
      <c r="E28" s="230"/>
      <c r="F28" s="231"/>
    </row>
    <row r="29" spans="1:6" ht="126.75" customHeight="1">
      <c r="A29" s="68" t="s">
        <v>158</v>
      </c>
      <c r="B29" s="125" t="s">
        <v>210</v>
      </c>
      <c r="C29" s="126"/>
      <c r="D29" s="127"/>
      <c r="E29" s="67" t="s">
        <v>159</v>
      </c>
      <c r="F29" s="69" t="s">
        <v>162</v>
      </c>
    </row>
  </sheetData>
  <mergeCells count="37">
    <mergeCell ref="B29:D29"/>
    <mergeCell ref="A22:F22"/>
    <mergeCell ref="A23:B23"/>
    <mergeCell ref="A26:B26"/>
    <mergeCell ref="A27:F27"/>
    <mergeCell ref="A28:F28"/>
    <mergeCell ref="A24:B24"/>
    <mergeCell ref="A25:B25"/>
    <mergeCell ref="A18:C18"/>
    <mergeCell ref="A19:C19"/>
    <mergeCell ref="A20:C20"/>
    <mergeCell ref="A21:C21"/>
    <mergeCell ref="A9:D9"/>
    <mergeCell ref="A12:F12"/>
    <mergeCell ref="A13:F13"/>
    <mergeCell ref="A14:F14"/>
    <mergeCell ref="A15:F15"/>
    <mergeCell ref="A16:C17"/>
    <mergeCell ref="D16:F16"/>
    <mergeCell ref="E9:F9"/>
    <mergeCell ref="A10:D10"/>
    <mergeCell ref="E10:F10"/>
    <mergeCell ref="A11:D11"/>
    <mergeCell ref="E11:F11"/>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tabSelected="1" workbookViewId="0">
      <selection activeCell="F14" sqref="F14"/>
    </sheetView>
  </sheetViews>
  <sheetFormatPr defaultRowHeight="15"/>
  <cols>
    <col min="1" max="1" width="28.7109375" customWidth="1"/>
    <col min="2" max="2" width="33" customWidth="1"/>
    <col min="3" max="9" width="16.85546875" customWidth="1"/>
  </cols>
  <sheetData>
    <row r="1" spans="1:9">
      <c r="B1" s="1"/>
      <c r="C1" s="108"/>
      <c r="D1" s="108"/>
      <c r="E1" s="108"/>
      <c r="F1" s="108"/>
      <c r="G1" s="108"/>
    </row>
    <row r="2" spans="1:9" ht="45" customHeight="1">
      <c r="A2" s="23" t="s">
        <v>62</v>
      </c>
      <c r="B2" s="186" t="s">
        <v>30</v>
      </c>
      <c r="C2" s="186"/>
      <c r="D2" s="186"/>
      <c r="E2" s="186"/>
      <c r="F2" s="186"/>
      <c r="G2" s="186"/>
      <c r="H2" s="186"/>
      <c r="I2" s="186"/>
    </row>
    <row r="3" spans="1:9" ht="71.45" customHeight="1">
      <c r="A3" s="208" t="s">
        <v>171</v>
      </c>
      <c r="B3" s="5" t="s">
        <v>13</v>
      </c>
      <c r="C3" s="5" t="s">
        <v>215</v>
      </c>
      <c r="D3" s="5" t="s">
        <v>216</v>
      </c>
      <c r="E3" s="61" t="s">
        <v>14</v>
      </c>
      <c r="F3" s="61" t="s">
        <v>34</v>
      </c>
      <c r="G3" s="61" t="s">
        <v>42</v>
      </c>
      <c r="H3" s="61" t="s">
        <v>15</v>
      </c>
      <c r="I3" s="61" t="s">
        <v>16</v>
      </c>
    </row>
    <row r="4" spans="1:9" ht="63.6" customHeight="1">
      <c r="A4" s="208"/>
      <c r="B4" s="27" t="s">
        <v>90</v>
      </c>
      <c r="C4" s="62">
        <v>128</v>
      </c>
      <c r="D4" s="24">
        <v>18</v>
      </c>
      <c r="E4" s="26" t="s">
        <v>76</v>
      </c>
      <c r="F4" s="28">
        <v>0.05</v>
      </c>
      <c r="G4" s="32" t="s">
        <v>52</v>
      </c>
      <c r="H4" s="32" t="s">
        <v>51</v>
      </c>
      <c r="I4" s="52" t="s">
        <v>53</v>
      </c>
    </row>
    <row r="5" spans="1:9" ht="64.900000000000006" customHeight="1">
      <c r="A5" s="208"/>
      <c r="B5" s="24" t="s">
        <v>88</v>
      </c>
      <c r="C5" s="24">
        <v>80</v>
      </c>
      <c r="D5" s="24">
        <v>20</v>
      </c>
      <c r="E5" s="26" t="s">
        <v>75</v>
      </c>
      <c r="F5" s="28">
        <v>0.05</v>
      </c>
      <c r="G5" s="32" t="s">
        <v>52</v>
      </c>
      <c r="H5" s="32" t="s">
        <v>51</v>
      </c>
      <c r="I5" s="52" t="s">
        <v>53</v>
      </c>
    </row>
    <row r="6" spans="1:9" ht="63" customHeight="1">
      <c r="A6" s="208"/>
      <c r="B6" s="24" t="s">
        <v>89</v>
      </c>
      <c r="C6" s="24">
        <v>90</v>
      </c>
      <c r="D6" s="24">
        <v>50</v>
      </c>
      <c r="E6" s="26" t="s">
        <v>75</v>
      </c>
      <c r="F6" s="28">
        <v>0.05</v>
      </c>
      <c r="G6" s="32" t="s">
        <v>52</v>
      </c>
      <c r="H6" s="32" t="s">
        <v>51</v>
      </c>
      <c r="I6" s="52" t="s">
        <v>53</v>
      </c>
    </row>
  </sheetData>
  <mergeCells count="3">
    <mergeCell ref="C1:G1"/>
    <mergeCell ref="B2:I2"/>
    <mergeCell ref="A3:A6"/>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16" workbookViewId="0">
      <selection activeCell="G30" sqref="G30"/>
    </sheetView>
  </sheetViews>
  <sheetFormatPr defaultRowHeight="15"/>
  <cols>
    <col min="1" max="1" width="17" customWidth="1"/>
    <col min="2" max="2" width="53.5703125" customWidth="1"/>
    <col min="3" max="6" width="13.42578125" customWidth="1"/>
  </cols>
  <sheetData>
    <row r="1" spans="1:6" ht="36.75" customHeight="1">
      <c r="A1" s="98" t="s">
        <v>97</v>
      </c>
      <c r="B1" s="98"/>
      <c r="C1" s="98"/>
      <c r="D1" s="98"/>
      <c r="E1" s="98"/>
      <c r="F1" s="98"/>
    </row>
    <row r="2" spans="1:6" ht="42" customHeight="1">
      <c r="A2" s="99" t="s">
        <v>98</v>
      </c>
      <c r="B2" s="99"/>
      <c r="C2" s="100" t="s">
        <v>78</v>
      </c>
      <c r="D2" s="100"/>
      <c r="E2" s="100"/>
      <c r="F2" s="100"/>
    </row>
    <row r="3" spans="1:6" ht="46.5" customHeight="1">
      <c r="A3" s="44" t="s">
        <v>99</v>
      </c>
      <c r="B3" s="45" t="s">
        <v>2</v>
      </c>
      <c r="C3" s="45" t="s">
        <v>1</v>
      </c>
      <c r="D3" s="45" t="s">
        <v>193</v>
      </c>
      <c r="E3" s="45" t="s">
        <v>199</v>
      </c>
      <c r="F3" s="45" t="s">
        <v>217</v>
      </c>
    </row>
    <row r="4" spans="1:6" ht="31.5" customHeight="1">
      <c r="A4" s="46" t="s">
        <v>101</v>
      </c>
      <c r="B4" s="47" t="s">
        <v>45</v>
      </c>
      <c r="C4" s="85">
        <f>SUM(C5:C8)</f>
        <v>1280000</v>
      </c>
      <c r="D4" s="85">
        <f>SUM(D5:D8)</f>
        <v>1880000</v>
      </c>
      <c r="E4" s="85">
        <f>SUM(E5:E8)</f>
        <v>2293000</v>
      </c>
      <c r="F4" s="85">
        <f>SUM(F5:F8)</f>
        <v>2350000</v>
      </c>
    </row>
    <row r="5" spans="1:6" ht="31.5" customHeight="1">
      <c r="A5" s="48" t="s">
        <v>102</v>
      </c>
      <c r="B5" s="49" t="s">
        <v>108</v>
      </c>
      <c r="C5" s="86">
        <f>'0201'!C12</f>
        <v>300000</v>
      </c>
      <c r="D5" s="86">
        <f>'0201'!D12</f>
        <v>300000</v>
      </c>
      <c r="E5" s="86">
        <f>'0201'!E12</f>
        <v>300000</v>
      </c>
      <c r="F5" s="86">
        <f>'0201'!F12</f>
        <v>300000</v>
      </c>
    </row>
    <row r="6" spans="1:6" ht="28.5" customHeight="1">
      <c r="A6" s="50" t="s">
        <v>103</v>
      </c>
      <c r="B6" s="51" t="s">
        <v>107</v>
      </c>
      <c r="C6" s="87">
        <f>'0201'!C13</f>
        <v>500000</v>
      </c>
      <c r="D6" s="87">
        <f>'0201'!D13</f>
        <v>650000</v>
      </c>
      <c r="E6" s="87">
        <f>'0201'!E13</f>
        <v>1063000</v>
      </c>
      <c r="F6" s="87">
        <f>'0201'!F13</f>
        <v>1100000</v>
      </c>
    </row>
    <row r="7" spans="1:6" ht="28.5" customHeight="1">
      <c r="A7" s="50" t="s">
        <v>104</v>
      </c>
      <c r="B7" s="51" t="s">
        <v>65</v>
      </c>
      <c r="C7" s="87">
        <f>'0201'!C14</f>
        <v>380000</v>
      </c>
      <c r="D7" s="87">
        <f>'0201'!D14</f>
        <v>780000</v>
      </c>
      <c r="E7" s="87">
        <f>'0201'!E14</f>
        <v>780000</v>
      </c>
      <c r="F7" s="87">
        <f>'0201'!F14</f>
        <v>800000</v>
      </c>
    </row>
    <row r="8" spans="1:6" ht="28.5" customHeight="1">
      <c r="A8" s="50" t="s">
        <v>105</v>
      </c>
      <c r="B8" s="51" t="s">
        <v>106</v>
      </c>
      <c r="C8" s="87">
        <f>'0201'!C15</f>
        <v>100000</v>
      </c>
      <c r="D8" s="87">
        <f>'0201'!D15</f>
        <v>150000</v>
      </c>
      <c r="E8" s="87">
        <f>'0201'!E15</f>
        <v>150000</v>
      </c>
      <c r="F8" s="87">
        <f>'0201'!F15</f>
        <v>150000</v>
      </c>
    </row>
    <row r="9" spans="1:6" ht="26.25" customHeight="1">
      <c r="A9" s="46" t="s">
        <v>109</v>
      </c>
      <c r="B9" s="47" t="s">
        <v>110</v>
      </c>
      <c r="C9" s="85">
        <f>SUM(C10:C12)</f>
        <v>1550000</v>
      </c>
      <c r="D9" s="85">
        <f>SUM(D10:D12)</f>
        <v>1750000</v>
      </c>
      <c r="E9" s="85">
        <f>SUM(E10:E12)</f>
        <v>1850000</v>
      </c>
      <c r="F9" s="85">
        <f>SUM(F10:F12)</f>
        <v>2150000</v>
      </c>
    </row>
    <row r="10" spans="1:6" ht="30" customHeight="1">
      <c r="A10" s="50" t="s">
        <v>111</v>
      </c>
      <c r="B10" s="51" t="s">
        <v>114</v>
      </c>
      <c r="C10" s="87">
        <f>'[1]0202'!$C$12</f>
        <v>200000</v>
      </c>
      <c r="D10" s="87">
        <f>'[1]0202'!$D$12</f>
        <v>250000</v>
      </c>
      <c r="E10" s="87">
        <f>'[1]0202'!$E$12</f>
        <v>300000</v>
      </c>
      <c r="F10" s="87">
        <f>'[1]0202'!$F$12</f>
        <v>300000</v>
      </c>
    </row>
    <row r="11" spans="1:6" ht="30" customHeight="1">
      <c r="A11" s="50" t="s">
        <v>112</v>
      </c>
      <c r="B11" s="51" t="s">
        <v>115</v>
      </c>
      <c r="C11" s="87">
        <f>'[1]0202'!$C$13</f>
        <v>1250000</v>
      </c>
      <c r="D11" s="87">
        <f>'[1]0202'!$D$13</f>
        <v>1350000</v>
      </c>
      <c r="E11" s="87">
        <f>'[1]0202'!$E$13</f>
        <v>1500000</v>
      </c>
      <c r="F11" s="87">
        <f>'[1]0202'!$F$13</f>
        <v>1700000</v>
      </c>
    </row>
    <row r="12" spans="1:6" ht="30" customHeight="1">
      <c r="A12" s="50" t="s">
        <v>113</v>
      </c>
      <c r="B12" s="51" t="s">
        <v>116</v>
      </c>
      <c r="C12" s="87">
        <f>'[1]0202'!$C$14</f>
        <v>100000</v>
      </c>
      <c r="D12" s="87">
        <f>'[1]0202'!$D$14</f>
        <v>150000</v>
      </c>
      <c r="E12" s="87">
        <f>'[1]0202'!$E$14</f>
        <v>50000</v>
      </c>
      <c r="F12" s="87">
        <f>'[1]0202'!$F$14</f>
        <v>150000</v>
      </c>
    </row>
    <row r="13" spans="1:6" ht="26.25" customHeight="1">
      <c r="A13" s="46" t="s">
        <v>117</v>
      </c>
      <c r="B13" s="47" t="s">
        <v>118</v>
      </c>
      <c r="C13" s="85">
        <f>SUM(C14:C16)</f>
        <v>350000</v>
      </c>
      <c r="D13" s="85">
        <f t="shared" ref="D13:F13" si="0">SUM(D14:D16)</f>
        <v>350000</v>
      </c>
      <c r="E13" s="85">
        <f t="shared" si="0"/>
        <v>350000</v>
      </c>
      <c r="F13" s="85">
        <f t="shared" si="0"/>
        <v>350000</v>
      </c>
    </row>
    <row r="14" spans="1:6" ht="33" customHeight="1">
      <c r="A14" s="50" t="s">
        <v>119</v>
      </c>
      <c r="B14" s="51" t="s">
        <v>121</v>
      </c>
      <c r="C14" s="87">
        <f>'[2]0203'!$C$12</f>
        <v>150000</v>
      </c>
      <c r="D14" s="87">
        <f>'[2]0203'!$D$12</f>
        <v>200000</v>
      </c>
      <c r="E14" s="87">
        <f>'[2]0203'!$E$12</f>
        <v>200000</v>
      </c>
      <c r="F14" s="87">
        <f>'[2]0203'!$F$12</f>
        <v>200000</v>
      </c>
    </row>
    <row r="15" spans="1:6" ht="33" customHeight="1">
      <c r="A15" s="50" t="s">
        <v>120</v>
      </c>
      <c r="B15" s="51" t="s">
        <v>122</v>
      </c>
      <c r="C15" s="87">
        <f>'[2]0203'!$C$13</f>
        <v>150000</v>
      </c>
      <c r="D15" s="87">
        <f>'[2]0203'!$D$13</f>
        <v>100000</v>
      </c>
      <c r="E15" s="87">
        <f>'[2]0203'!$E$13</f>
        <v>100000</v>
      </c>
      <c r="F15" s="87">
        <f>'[2]0203'!$F$13</f>
        <v>100000</v>
      </c>
    </row>
    <row r="16" spans="1:6" ht="33" customHeight="1">
      <c r="A16" s="50" t="s">
        <v>174</v>
      </c>
      <c r="B16" s="51" t="s">
        <v>142</v>
      </c>
      <c r="C16" s="87">
        <f>'[2]0203'!$C$14</f>
        <v>50000</v>
      </c>
      <c r="D16" s="87">
        <f>'[2]0203'!$D$14</f>
        <v>50000</v>
      </c>
      <c r="E16" s="87">
        <f>'[2]0203'!$E$14</f>
        <v>50000</v>
      </c>
      <c r="F16" s="87">
        <f>'[2]0203'!$F$14</f>
        <v>50000</v>
      </c>
    </row>
    <row r="17" spans="1:6" ht="26.25" customHeight="1">
      <c r="A17" s="46" t="s">
        <v>123</v>
      </c>
      <c r="B17" s="47" t="s">
        <v>124</v>
      </c>
      <c r="C17" s="85">
        <f>SUM(C18:C19)</f>
        <v>900000</v>
      </c>
      <c r="D17" s="85">
        <f>SUM(D18:D19)</f>
        <v>930000</v>
      </c>
      <c r="E17" s="85">
        <f>SUM(E18:E19)</f>
        <v>1114000</v>
      </c>
      <c r="F17" s="85">
        <f>SUM(F18:F19)</f>
        <v>1200000</v>
      </c>
    </row>
    <row r="18" spans="1:6" ht="30" customHeight="1">
      <c r="A18" s="50" t="s">
        <v>125</v>
      </c>
      <c r="B18" s="51" t="s">
        <v>144</v>
      </c>
      <c r="C18" s="87">
        <f>'[3]0204'!$C$12</f>
        <v>500000</v>
      </c>
      <c r="D18" s="87">
        <f>'[3]0204'!$D$12</f>
        <v>500000</v>
      </c>
      <c r="E18" s="87">
        <f>'[3]0204'!$E$12</f>
        <v>664000</v>
      </c>
      <c r="F18" s="87">
        <f>'[3]0204'!$F$12</f>
        <v>700000</v>
      </c>
    </row>
    <row r="19" spans="1:6" ht="30" customHeight="1">
      <c r="A19" s="50" t="s">
        <v>126</v>
      </c>
      <c r="B19" s="51" t="s">
        <v>143</v>
      </c>
      <c r="C19" s="87">
        <f>'[3]0204'!$C$13</f>
        <v>400000</v>
      </c>
      <c r="D19" s="87">
        <f>'[3]0204'!$D$13</f>
        <v>430000</v>
      </c>
      <c r="E19" s="87">
        <f>'[3]0204'!$E$13</f>
        <v>450000</v>
      </c>
      <c r="F19" s="87">
        <f>'[3]0204'!$F$13</f>
        <v>500000</v>
      </c>
    </row>
    <row r="20" spans="1:6" ht="26.25" customHeight="1">
      <c r="A20" s="46" t="s">
        <v>127</v>
      </c>
      <c r="B20" s="47" t="s">
        <v>128</v>
      </c>
      <c r="C20" s="85">
        <f>'[4]0205'!$C$12</f>
        <v>300000</v>
      </c>
      <c r="D20" s="85">
        <f>'[4]0205'!$D$12</f>
        <v>350000</v>
      </c>
      <c r="E20" s="85">
        <f>'[4]0205'!$E$12</f>
        <v>350000</v>
      </c>
      <c r="F20" s="85">
        <f>'[4]0205'!$F$12</f>
        <v>350000</v>
      </c>
    </row>
    <row r="21" spans="1:6" ht="26.25" customHeight="1">
      <c r="A21" s="46" t="s">
        <v>129</v>
      </c>
      <c r="B21" s="47" t="s">
        <v>130</v>
      </c>
      <c r="C21" s="85">
        <v>200000</v>
      </c>
      <c r="D21" s="85">
        <f>SUM(D22:D23)</f>
        <v>300000</v>
      </c>
      <c r="E21" s="85">
        <f>SUM(E22:E23)</f>
        <v>400000</v>
      </c>
      <c r="F21" s="85">
        <f>SUM(F22:F23)</f>
        <v>400000</v>
      </c>
    </row>
    <row r="22" spans="1:6" ht="30" customHeight="1">
      <c r="A22" s="50" t="s">
        <v>131</v>
      </c>
      <c r="B22" s="51" t="s">
        <v>176</v>
      </c>
      <c r="C22" s="87">
        <f>'[5]0206'!$C$12</f>
        <v>100000</v>
      </c>
      <c r="D22" s="87">
        <f>'[5]0206'!$D$12</f>
        <v>200000</v>
      </c>
      <c r="E22" s="87">
        <f>'[5]0206'!$E$12</f>
        <v>250000</v>
      </c>
      <c r="F22" s="87">
        <f>'[5]0206'!$F$12</f>
        <v>250000</v>
      </c>
    </row>
    <row r="23" spans="1:6" ht="30" customHeight="1">
      <c r="A23" s="50" t="s">
        <v>132</v>
      </c>
      <c r="B23" s="51" t="s">
        <v>177</v>
      </c>
      <c r="C23" s="87">
        <f>'[5]0206'!$C$13</f>
        <v>100000</v>
      </c>
      <c r="D23" s="87">
        <f>'[5]0206'!$D$13</f>
        <v>100000</v>
      </c>
      <c r="E23" s="87">
        <f>'[5]0206'!$E$13</f>
        <v>150000</v>
      </c>
      <c r="F23" s="87">
        <f>'[5]0206'!$F$13</f>
        <v>150000</v>
      </c>
    </row>
    <row r="24" spans="1:6" ht="26.25" customHeight="1">
      <c r="A24" s="46" t="s">
        <v>133</v>
      </c>
      <c r="B24" s="47" t="s">
        <v>134</v>
      </c>
      <c r="C24" s="85">
        <f>SUM(C25:C27)</f>
        <v>1680000</v>
      </c>
      <c r="D24" s="85">
        <f>SUM(D25:D27)</f>
        <v>1950000</v>
      </c>
      <c r="E24" s="85">
        <f>SUM(E25:E27)</f>
        <v>2200000</v>
      </c>
      <c r="F24" s="85">
        <f>SUM(F25:F27)</f>
        <v>2100000</v>
      </c>
    </row>
    <row r="25" spans="1:6" ht="30" customHeight="1">
      <c r="A25" s="50" t="s">
        <v>135</v>
      </c>
      <c r="B25" s="51" t="s">
        <v>178</v>
      </c>
      <c r="C25" s="87">
        <f>'[6]0207'!$C$12</f>
        <v>80000</v>
      </c>
      <c r="D25" s="87">
        <f>'[6]0207'!$D$12</f>
        <v>100000</v>
      </c>
      <c r="E25" s="87">
        <f>'[6]0207'!$E$12</f>
        <v>100000</v>
      </c>
      <c r="F25" s="87">
        <f>'[6]0207'!$F$12</f>
        <v>150000</v>
      </c>
    </row>
    <row r="26" spans="1:6" ht="30" customHeight="1">
      <c r="A26" s="50" t="s">
        <v>136</v>
      </c>
      <c r="B26" s="51" t="s">
        <v>179</v>
      </c>
      <c r="C26" s="87">
        <f>'[6]0207'!$C$13</f>
        <v>1200000</v>
      </c>
      <c r="D26" s="87">
        <f>'[6]0207'!$D$13</f>
        <v>1400000</v>
      </c>
      <c r="E26" s="87">
        <f>'[6]0207'!$E$13</f>
        <v>1600000</v>
      </c>
      <c r="F26" s="87">
        <f>'[6]0207'!$F$13</f>
        <v>1600000</v>
      </c>
    </row>
    <row r="27" spans="1:6" ht="30" customHeight="1">
      <c r="A27" s="50" t="s">
        <v>137</v>
      </c>
      <c r="B27" s="51" t="s">
        <v>180</v>
      </c>
      <c r="C27" s="87">
        <f>'[6]0207'!$C$14</f>
        <v>400000</v>
      </c>
      <c r="D27" s="87">
        <f>'[6]0207'!$D$14</f>
        <v>450000</v>
      </c>
      <c r="E27" s="87">
        <f>'[6]0207'!$E$14</f>
        <v>500000</v>
      </c>
      <c r="F27" s="87">
        <f>'[6]0207'!$F$14</f>
        <v>350000</v>
      </c>
    </row>
    <row r="28" spans="1:6" ht="26.25" customHeight="1">
      <c r="A28" s="46" t="s">
        <v>138</v>
      </c>
      <c r="B28" s="47" t="s">
        <v>139</v>
      </c>
      <c r="C28" s="85">
        <f>'[7]0208'!$C$12</f>
        <v>350000</v>
      </c>
      <c r="D28" s="85">
        <f>'[7]0208'!$D$12</f>
        <v>400000</v>
      </c>
      <c r="E28" s="85">
        <f>'[7]0208'!$E$12</f>
        <v>450000</v>
      </c>
      <c r="F28" s="85">
        <f>'[7]0208'!$F$12</f>
        <v>500000</v>
      </c>
    </row>
    <row r="29" spans="1:6" ht="26.25" customHeight="1">
      <c r="A29" s="46" t="s">
        <v>140</v>
      </c>
      <c r="B29" s="47" t="s">
        <v>141</v>
      </c>
      <c r="C29" s="85">
        <f>'[8]0209'!$C$12</f>
        <v>0</v>
      </c>
      <c r="D29" s="85">
        <f>'[8]0209'!$D$12</f>
        <v>1000000</v>
      </c>
      <c r="E29" s="85">
        <f>'[8]0209'!$E$12</f>
        <v>1000000</v>
      </c>
      <c r="F29" s="85">
        <f>'[8]0209'!$F$12</f>
        <v>1000000</v>
      </c>
    </row>
    <row r="30" spans="1:6" ht="26.25" customHeight="1">
      <c r="A30" s="46" t="s">
        <v>190</v>
      </c>
      <c r="B30" s="47" t="s">
        <v>191</v>
      </c>
      <c r="C30" s="85">
        <f>'[9]0210'!$C$12</f>
        <v>10000</v>
      </c>
      <c r="D30" s="85">
        <f>'[9]0210'!$D$12</f>
        <v>0</v>
      </c>
      <c r="E30" s="85">
        <f>'[9]0210'!$E$12</f>
        <v>0</v>
      </c>
      <c r="F30" s="85">
        <f>'[9]0210'!$F$12</f>
        <v>0</v>
      </c>
    </row>
    <row r="31" spans="1:6" ht="37.5" customHeight="1">
      <c r="A31" s="101" t="s">
        <v>100</v>
      </c>
      <c r="B31" s="101"/>
      <c r="C31" s="88">
        <f>C4+C9+C13+C17+C20+C21+C24+C28+C29+C30</f>
        <v>6620000</v>
      </c>
      <c r="D31" s="88">
        <f t="shared" ref="D31:F31" si="1">D4+D9+D13+D17+D20+D21+D24+D28+D29+D30</f>
        <v>8910000</v>
      </c>
      <c r="E31" s="88">
        <f t="shared" si="1"/>
        <v>10007000</v>
      </c>
      <c r="F31" s="88">
        <f t="shared" si="1"/>
        <v>10400000</v>
      </c>
    </row>
  </sheetData>
  <mergeCells count="4">
    <mergeCell ref="A1:F1"/>
    <mergeCell ref="A2:B2"/>
    <mergeCell ref="C2:F2"/>
    <mergeCell ref="A31:B31"/>
  </mergeCells>
  <printOptions horizontalCentered="1"/>
  <pageMargins left="0.70866141732283472" right="0.70866141732283472" top="0.55118110236220474" bottom="0.55118110236220474"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9"/>
  <sheetViews>
    <sheetView topLeftCell="A10" workbookViewId="0">
      <selection activeCell="F15" sqref="F15"/>
    </sheetView>
  </sheetViews>
  <sheetFormatPr defaultRowHeight="15"/>
  <cols>
    <col min="1" max="1" width="41.140625" customWidth="1"/>
    <col min="2" max="6" width="14.42578125" customWidth="1"/>
    <col min="7" max="7" width="13.7109375" customWidth="1"/>
    <col min="8" max="8" width="14.7109375" customWidth="1"/>
    <col min="9" max="9" width="16.7109375" customWidth="1"/>
    <col min="10" max="10" width="18" customWidth="1"/>
    <col min="11" max="11" width="14.28515625" customWidth="1"/>
  </cols>
  <sheetData>
    <row r="1" spans="1:9">
      <c r="A1" s="1"/>
      <c r="B1" s="108"/>
      <c r="C1" s="108"/>
      <c r="D1" s="108"/>
      <c r="E1" s="108"/>
      <c r="F1" s="108"/>
    </row>
    <row r="2" spans="1:9" ht="34.9" customHeight="1">
      <c r="A2" s="119" t="s">
        <v>3</v>
      </c>
      <c r="B2" s="120"/>
      <c r="C2" s="121" t="s">
        <v>78</v>
      </c>
      <c r="D2" s="117"/>
      <c r="E2" s="117"/>
      <c r="F2" s="118"/>
    </row>
    <row r="3" spans="1:9" ht="30.6" customHeight="1">
      <c r="A3" s="114" t="s">
        <v>4</v>
      </c>
      <c r="B3" s="114"/>
      <c r="C3" s="114"/>
      <c r="D3" s="114"/>
      <c r="E3" s="115" t="s">
        <v>46</v>
      </c>
      <c r="F3" s="116"/>
    </row>
    <row r="4" spans="1:9" ht="32.450000000000003" customHeight="1">
      <c r="A4" s="4" t="s">
        <v>5</v>
      </c>
      <c r="B4" s="117" t="s">
        <v>45</v>
      </c>
      <c r="C4" s="117"/>
      <c r="D4" s="117"/>
      <c r="E4" s="117"/>
      <c r="F4" s="118"/>
    </row>
    <row r="5" spans="1:9" ht="34.9" customHeight="1">
      <c r="A5" s="4" t="s">
        <v>6</v>
      </c>
      <c r="B5" s="109" t="s">
        <v>192</v>
      </c>
      <c r="C5" s="110"/>
      <c r="D5" s="110"/>
      <c r="E5" s="110"/>
      <c r="F5" s="111"/>
      <c r="I5" s="3"/>
    </row>
    <row r="6" spans="1:9" ht="36.6" customHeight="1">
      <c r="A6" s="122" t="s">
        <v>7</v>
      </c>
      <c r="B6" s="123"/>
      <c r="C6" s="123"/>
      <c r="D6" s="124"/>
      <c r="E6" s="112" t="s">
        <v>213</v>
      </c>
      <c r="F6" s="113"/>
    </row>
    <row r="7" spans="1:9" ht="30.6" customHeight="1">
      <c r="A7" s="102" t="s">
        <v>8</v>
      </c>
      <c r="B7" s="103"/>
      <c r="C7" s="103"/>
      <c r="D7" s="103"/>
      <c r="E7" s="103"/>
      <c r="F7" s="104"/>
    </row>
    <row r="8" spans="1:9" ht="49.15" customHeight="1">
      <c r="A8" s="105" t="s">
        <v>149</v>
      </c>
      <c r="B8" s="106"/>
      <c r="C8" s="106"/>
      <c r="D8" s="106"/>
      <c r="E8" s="106"/>
      <c r="F8" s="107"/>
    </row>
    <row r="9" spans="1:9" ht="31.9" customHeight="1">
      <c r="A9" s="102" t="s">
        <v>9</v>
      </c>
      <c r="B9" s="103"/>
      <c r="C9" s="103"/>
      <c r="D9" s="103"/>
      <c r="E9" s="103"/>
      <c r="F9" s="104"/>
    </row>
    <row r="10" spans="1:9" ht="180.75" customHeight="1">
      <c r="A10" s="128" t="s">
        <v>201</v>
      </c>
      <c r="B10" s="129"/>
      <c r="C10" s="129"/>
      <c r="D10" s="129"/>
      <c r="E10" s="129"/>
      <c r="F10" s="130"/>
    </row>
    <row r="11" spans="1:9" ht="61.9" customHeight="1">
      <c r="A11" s="4" t="s">
        <v>77</v>
      </c>
      <c r="B11" s="12" t="s">
        <v>10</v>
      </c>
      <c r="C11" s="13" t="s">
        <v>1</v>
      </c>
      <c r="D11" s="13" t="s">
        <v>194</v>
      </c>
      <c r="E11" s="13" t="s">
        <v>200</v>
      </c>
      <c r="F11" s="13" t="s">
        <v>214</v>
      </c>
    </row>
    <row r="12" spans="1:9" ht="37.9" customHeight="1">
      <c r="A12" s="39" t="s">
        <v>47</v>
      </c>
      <c r="B12" s="42">
        <f>C12+D12+E12+F12</f>
        <v>1200000</v>
      </c>
      <c r="C12" s="43">
        <v>300000</v>
      </c>
      <c r="D12" s="43">
        <v>300000</v>
      </c>
      <c r="E12" s="43">
        <v>300000</v>
      </c>
      <c r="F12" s="43">
        <v>300000</v>
      </c>
    </row>
    <row r="13" spans="1:9" ht="39" customHeight="1">
      <c r="A13" s="40" t="s">
        <v>66</v>
      </c>
      <c r="B13" s="42">
        <f>C13+D13+E13+F13</f>
        <v>3313000</v>
      </c>
      <c r="C13" s="43">
        <v>500000</v>
      </c>
      <c r="D13" s="43">
        <v>650000</v>
      </c>
      <c r="E13" s="43">
        <v>1063000</v>
      </c>
      <c r="F13" s="43">
        <v>1100000</v>
      </c>
    </row>
    <row r="14" spans="1:9" ht="39" customHeight="1">
      <c r="A14" s="41" t="s">
        <v>67</v>
      </c>
      <c r="B14" s="42">
        <f>C14+D14+E14+F14</f>
        <v>2740000</v>
      </c>
      <c r="C14" s="43">
        <v>380000</v>
      </c>
      <c r="D14" s="43">
        <v>780000</v>
      </c>
      <c r="E14" s="43">
        <v>780000</v>
      </c>
      <c r="F14" s="43">
        <v>800000</v>
      </c>
    </row>
    <row r="15" spans="1:9" ht="39" customHeight="1">
      <c r="A15" s="63" t="s">
        <v>68</v>
      </c>
      <c r="B15" s="42">
        <f>C15+D15+E15+F15</f>
        <v>550000</v>
      </c>
      <c r="C15" s="43">
        <v>100000</v>
      </c>
      <c r="D15" s="43">
        <v>150000</v>
      </c>
      <c r="E15" s="43">
        <v>150000</v>
      </c>
      <c r="F15" s="43">
        <v>150000</v>
      </c>
    </row>
    <row r="16" spans="1:9" ht="38.450000000000003" customHeight="1">
      <c r="A16" s="4" t="s">
        <v>33</v>
      </c>
      <c r="B16" s="42">
        <f>C16+D16+E16+F16</f>
        <v>7803000</v>
      </c>
      <c r="C16" s="43">
        <f>SUM(C12:C15)</f>
        <v>1280000</v>
      </c>
      <c r="D16" s="43">
        <f>SUM(D12:D15)</f>
        <v>1880000</v>
      </c>
      <c r="E16" s="43">
        <f t="shared" ref="E16:F16" si="0">SUM(E12:E15)</f>
        <v>2293000</v>
      </c>
      <c r="F16" s="43">
        <f t="shared" si="0"/>
        <v>2350000</v>
      </c>
    </row>
    <row r="17" spans="1:6" ht="40.15" customHeight="1">
      <c r="A17" s="102" t="s">
        <v>11</v>
      </c>
      <c r="B17" s="103"/>
      <c r="C17" s="103"/>
      <c r="D17" s="103"/>
      <c r="E17" s="103"/>
      <c r="F17" s="104"/>
    </row>
    <row r="18" spans="1:6" ht="57.6" customHeight="1">
      <c r="A18" s="131" t="s">
        <v>161</v>
      </c>
      <c r="B18" s="132"/>
      <c r="C18" s="132"/>
      <c r="D18" s="132"/>
      <c r="E18" s="132"/>
      <c r="F18" s="133"/>
    </row>
    <row r="19" spans="1:6" ht="159" customHeight="1">
      <c r="A19" s="68" t="s">
        <v>158</v>
      </c>
      <c r="B19" s="125" t="s">
        <v>209</v>
      </c>
      <c r="C19" s="126"/>
      <c r="D19" s="127"/>
      <c r="E19" s="67" t="s">
        <v>159</v>
      </c>
      <c r="F19" s="69" t="s">
        <v>160</v>
      </c>
    </row>
  </sheetData>
  <mergeCells count="16">
    <mergeCell ref="B19:D19"/>
    <mergeCell ref="A10:F10"/>
    <mergeCell ref="A9:F9"/>
    <mergeCell ref="A17:F17"/>
    <mergeCell ref="A18:F18"/>
    <mergeCell ref="A7:F7"/>
    <mergeCell ref="A8:F8"/>
    <mergeCell ref="B1:F1"/>
    <mergeCell ref="B5:F5"/>
    <mergeCell ref="E6:F6"/>
    <mergeCell ref="A3:D3"/>
    <mergeCell ref="E3:F3"/>
    <mergeCell ref="B4:F4"/>
    <mergeCell ref="A2:B2"/>
    <mergeCell ref="C2:F2"/>
    <mergeCell ref="A6:D6"/>
  </mergeCells>
  <printOptions horizontalCentered="1"/>
  <pageMargins left="0.23622047244094491" right="0.23622047244094491" top="0.35433070866141736" bottom="0.35433070866141736" header="0.31496062992125984" footer="0.31496062992125984"/>
  <pageSetup paperSize="9" scale="8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
  <sheetViews>
    <sheetView workbookViewId="0">
      <selection activeCell="B9" sqref="B9"/>
    </sheetView>
  </sheetViews>
  <sheetFormatPr defaultRowHeight="15"/>
  <cols>
    <col min="1" max="1" width="29.28515625" customWidth="1"/>
    <col min="2" max="2" width="41.140625" customWidth="1"/>
    <col min="3" max="4" width="14.28515625" customWidth="1"/>
    <col min="5" max="5" width="13.85546875" customWidth="1"/>
    <col min="6" max="6" width="13.7109375" customWidth="1"/>
    <col min="7" max="7" width="13.5703125" customWidth="1"/>
    <col min="8" max="8" width="13.7109375" customWidth="1"/>
    <col min="9" max="9" width="14.7109375" customWidth="1"/>
    <col min="10" max="10" width="16.7109375" customWidth="1"/>
    <col min="11" max="11" width="18" customWidth="1"/>
    <col min="12" max="12" width="22" customWidth="1"/>
  </cols>
  <sheetData>
    <row r="1" spans="1:12" ht="45" customHeight="1">
      <c r="A1" s="137" t="s">
        <v>44</v>
      </c>
      <c r="B1" s="102" t="s">
        <v>12</v>
      </c>
      <c r="C1" s="103"/>
      <c r="D1" s="103"/>
      <c r="E1" s="103"/>
      <c r="F1" s="103"/>
      <c r="G1" s="103"/>
      <c r="H1" s="103"/>
      <c r="I1" s="103"/>
      <c r="J1" s="103"/>
      <c r="K1" s="103"/>
      <c r="L1" s="104"/>
    </row>
    <row r="2" spans="1:12" ht="73.5" customHeight="1">
      <c r="A2" s="138"/>
      <c r="B2" s="5" t="s">
        <v>13</v>
      </c>
      <c r="C2" s="5" t="s">
        <v>215</v>
      </c>
      <c r="D2" s="5" t="s">
        <v>216</v>
      </c>
      <c r="E2" s="5" t="s">
        <v>194</v>
      </c>
      <c r="F2" s="5" t="s">
        <v>200</v>
      </c>
      <c r="G2" s="9" t="s">
        <v>217</v>
      </c>
      <c r="H2" s="14" t="s">
        <v>14</v>
      </c>
      <c r="I2" s="14" t="s">
        <v>34</v>
      </c>
      <c r="J2" s="14" t="s">
        <v>42</v>
      </c>
      <c r="K2" s="14" t="s">
        <v>15</v>
      </c>
      <c r="L2" s="15" t="s">
        <v>16</v>
      </c>
    </row>
    <row r="3" spans="1:12" ht="56.45" customHeight="1">
      <c r="A3" s="134" t="s">
        <v>161</v>
      </c>
      <c r="B3" s="21" t="s">
        <v>150</v>
      </c>
      <c r="C3" s="31">
        <v>0.24</v>
      </c>
      <c r="D3" s="31">
        <v>0.26</v>
      </c>
      <c r="E3" s="31">
        <v>0.27</v>
      </c>
      <c r="F3" s="31">
        <v>0.28000000000000003</v>
      </c>
      <c r="G3" s="31">
        <v>0.3</v>
      </c>
      <c r="H3" s="32" t="s">
        <v>48</v>
      </c>
      <c r="I3" s="31">
        <v>0.05</v>
      </c>
      <c r="J3" s="32" t="s">
        <v>52</v>
      </c>
      <c r="K3" s="32" t="s">
        <v>51</v>
      </c>
      <c r="L3" s="52" t="s">
        <v>53</v>
      </c>
    </row>
    <row r="4" spans="1:12" ht="60" customHeight="1">
      <c r="A4" s="135"/>
      <c r="B4" s="21" t="s">
        <v>219</v>
      </c>
      <c r="C4" s="31">
        <v>0.87</v>
      </c>
      <c r="D4" s="31">
        <v>0.9</v>
      </c>
      <c r="E4" s="31">
        <v>0.92</v>
      </c>
      <c r="F4" s="31">
        <v>0.94</v>
      </c>
      <c r="G4" s="31">
        <v>0.95</v>
      </c>
      <c r="H4" s="32" t="s">
        <v>48</v>
      </c>
      <c r="I4" s="31">
        <v>0.05</v>
      </c>
      <c r="J4" s="32" t="s">
        <v>52</v>
      </c>
      <c r="K4" s="32" t="s">
        <v>51</v>
      </c>
      <c r="L4" s="52" t="s">
        <v>53</v>
      </c>
    </row>
    <row r="5" spans="1:12" ht="51.6" customHeight="1">
      <c r="A5" s="135"/>
      <c r="B5" s="21" t="s">
        <v>151</v>
      </c>
      <c r="C5" s="31">
        <v>0.22</v>
      </c>
      <c r="D5" s="31">
        <v>0.23</v>
      </c>
      <c r="E5" s="31">
        <v>0.24</v>
      </c>
      <c r="F5" s="31">
        <v>0.25</v>
      </c>
      <c r="G5" s="31">
        <v>0.26</v>
      </c>
      <c r="H5" s="32" t="s">
        <v>48</v>
      </c>
      <c r="I5" s="31">
        <v>0.05</v>
      </c>
      <c r="J5" s="32" t="s">
        <v>52</v>
      </c>
      <c r="K5" s="32" t="s">
        <v>51</v>
      </c>
      <c r="L5" s="52" t="s">
        <v>53</v>
      </c>
    </row>
    <row r="6" spans="1:12" ht="61.5" customHeight="1">
      <c r="A6" s="135"/>
      <c r="B6" s="71" t="s">
        <v>155</v>
      </c>
      <c r="C6" s="31">
        <v>0.38</v>
      </c>
      <c r="D6" s="31">
        <v>0.4</v>
      </c>
      <c r="E6" s="31">
        <v>0.42</v>
      </c>
      <c r="F6" s="31">
        <v>0.44</v>
      </c>
      <c r="G6" s="31">
        <v>0.46</v>
      </c>
      <c r="H6" s="32" t="s">
        <v>25</v>
      </c>
      <c r="I6" s="31">
        <v>0.05</v>
      </c>
      <c r="J6" s="32" t="s">
        <v>52</v>
      </c>
      <c r="K6" s="32" t="s">
        <v>51</v>
      </c>
      <c r="L6" s="52" t="s">
        <v>53</v>
      </c>
    </row>
    <row r="7" spans="1:12" ht="39" customHeight="1">
      <c r="A7" s="136"/>
      <c r="B7" s="22" t="s">
        <v>49</v>
      </c>
      <c r="C7" s="31">
        <v>0.45</v>
      </c>
      <c r="D7" s="31">
        <v>0.47</v>
      </c>
      <c r="E7" s="31">
        <v>0.49</v>
      </c>
      <c r="F7" s="31">
        <v>0.51</v>
      </c>
      <c r="G7" s="31">
        <v>0.55000000000000004</v>
      </c>
      <c r="H7" s="32" t="s">
        <v>50</v>
      </c>
      <c r="I7" s="31">
        <v>0.05</v>
      </c>
      <c r="J7" s="32" t="s">
        <v>52</v>
      </c>
      <c r="K7" s="32" t="s">
        <v>51</v>
      </c>
      <c r="L7" s="52" t="s">
        <v>53</v>
      </c>
    </row>
  </sheetData>
  <mergeCells count="3">
    <mergeCell ref="B1:L1"/>
    <mergeCell ref="A3:A7"/>
    <mergeCell ref="A1:A2"/>
  </mergeCells>
  <printOptions horizontalCentered="1"/>
  <pageMargins left="0.23622047244094491" right="0.23622047244094491" top="0.74803149606299213" bottom="0.74803149606299213" header="0.31496062992125984" footer="0.31496062992125984"/>
  <pageSetup paperSize="9" scale="6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27"/>
  <sheetViews>
    <sheetView topLeftCell="A14" workbookViewId="0">
      <selection activeCell="E6" sqref="E6:F6"/>
    </sheetView>
  </sheetViews>
  <sheetFormatPr defaultRowHeight="15"/>
  <cols>
    <col min="1" max="1" width="38.28515625" customWidth="1"/>
    <col min="2" max="6" width="14.5703125" customWidth="1"/>
  </cols>
  <sheetData>
    <row r="1" spans="1:6">
      <c r="A1" s="1"/>
      <c r="B1" s="108"/>
      <c r="C1" s="108"/>
      <c r="D1" s="108"/>
      <c r="E1" s="108"/>
      <c r="F1" s="108"/>
    </row>
    <row r="2" spans="1:6" ht="31.15" customHeight="1">
      <c r="A2" s="147" t="s">
        <v>17</v>
      </c>
      <c r="B2" s="147"/>
      <c r="C2" s="148" t="s">
        <v>45</v>
      </c>
      <c r="D2" s="148"/>
      <c r="E2" s="148"/>
      <c r="F2" s="148"/>
    </row>
    <row r="3" spans="1:6" ht="30.6" customHeight="1">
      <c r="A3" s="149" t="s">
        <v>18</v>
      </c>
      <c r="B3" s="149"/>
      <c r="C3" s="149"/>
      <c r="D3" s="149"/>
      <c r="E3" s="150" t="s">
        <v>54</v>
      </c>
      <c r="F3" s="150"/>
    </row>
    <row r="4" spans="1:6" ht="32.450000000000003" customHeight="1">
      <c r="A4" s="6" t="s">
        <v>19</v>
      </c>
      <c r="B4" s="142" t="s">
        <v>55</v>
      </c>
      <c r="C4" s="143"/>
      <c r="D4" s="143"/>
      <c r="E4" s="143"/>
      <c r="F4" s="144"/>
    </row>
    <row r="5" spans="1:6" ht="34.15" customHeight="1">
      <c r="A5" s="4" t="s">
        <v>20</v>
      </c>
      <c r="B5" s="139" t="s">
        <v>192</v>
      </c>
      <c r="C5" s="139"/>
      <c r="D5" s="139"/>
      <c r="E5" s="139"/>
      <c r="F5" s="139"/>
    </row>
    <row r="6" spans="1:6" ht="34.15" customHeight="1">
      <c r="A6" s="140" t="s">
        <v>23</v>
      </c>
      <c r="B6" s="140"/>
      <c r="C6" s="140"/>
      <c r="D6" s="140"/>
      <c r="E6" s="141" t="s">
        <v>1</v>
      </c>
      <c r="F6" s="141"/>
    </row>
    <row r="7" spans="1:6" ht="19.5" customHeight="1">
      <c r="A7" s="145" t="s">
        <v>35</v>
      </c>
      <c r="B7" s="145"/>
      <c r="C7" s="145"/>
      <c r="D7" s="145"/>
      <c r="E7" s="146">
        <v>300000</v>
      </c>
      <c r="F7" s="146"/>
    </row>
    <row r="8" spans="1:6" ht="34.15" hidden="1" customHeight="1">
      <c r="A8" s="151" t="s">
        <v>32</v>
      </c>
      <c r="B8" s="152"/>
      <c r="C8" s="152"/>
      <c r="D8" s="153"/>
      <c r="E8" s="172"/>
      <c r="F8" s="173"/>
    </row>
    <row r="9" spans="1:6" ht="34.15" hidden="1" customHeight="1">
      <c r="A9" s="145" t="s">
        <v>29</v>
      </c>
      <c r="B9" s="145"/>
      <c r="C9" s="145"/>
      <c r="D9" s="145"/>
      <c r="E9" s="146"/>
      <c r="F9" s="146"/>
    </row>
    <row r="10" spans="1:6" ht="34.15" hidden="1" customHeight="1">
      <c r="A10" s="151" t="s">
        <v>43</v>
      </c>
      <c r="B10" s="152"/>
      <c r="C10" s="152"/>
      <c r="D10" s="153"/>
      <c r="E10" s="172"/>
      <c r="F10" s="173"/>
    </row>
    <row r="11" spans="1:6" ht="34.15" customHeight="1">
      <c r="A11" s="163" t="s">
        <v>24</v>
      </c>
      <c r="B11" s="163"/>
      <c r="C11" s="163"/>
      <c r="D11" s="163"/>
      <c r="E11" s="146">
        <f>SUM(E7:F9)</f>
        <v>300000</v>
      </c>
      <c r="F11" s="146"/>
    </row>
    <row r="12" spans="1:6" ht="27.75" customHeight="1">
      <c r="A12" s="102" t="s">
        <v>21</v>
      </c>
      <c r="B12" s="103"/>
      <c r="C12" s="103"/>
      <c r="D12" s="103"/>
      <c r="E12" s="103"/>
      <c r="F12" s="104"/>
    </row>
    <row r="13" spans="1:6" ht="36" customHeight="1">
      <c r="A13" s="164" t="s">
        <v>156</v>
      </c>
      <c r="B13" s="165"/>
      <c r="C13" s="165"/>
      <c r="D13" s="165"/>
      <c r="E13" s="165"/>
      <c r="F13" s="166"/>
    </row>
    <row r="14" spans="1:6" ht="34.5" customHeight="1">
      <c r="A14" s="102" t="s">
        <v>22</v>
      </c>
      <c r="B14" s="103"/>
      <c r="C14" s="103"/>
      <c r="D14" s="103"/>
      <c r="E14" s="103"/>
      <c r="F14" s="104"/>
    </row>
    <row r="15" spans="1:6" ht="169.5" customHeight="1">
      <c r="A15" s="128" t="s">
        <v>147</v>
      </c>
      <c r="B15" s="129"/>
      <c r="C15" s="129"/>
      <c r="D15" s="129"/>
      <c r="E15" s="129"/>
      <c r="F15" s="130"/>
    </row>
    <row r="16" spans="1:6" ht="27.6" customHeight="1">
      <c r="A16" s="157"/>
      <c r="B16" s="158"/>
      <c r="C16" s="159"/>
      <c r="D16" s="169" t="s">
        <v>31</v>
      </c>
      <c r="E16" s="170"/>
      <c r="F16" s="171"/>
    </row>
    <row r="17" spans="1:6" ht="46.5" customHeight="1">
      <c r="A17" s="183"/>
      <c r="B17" s="184"/>
      <c r="C17" s="185"/>
      <c r="D17" s="7" t="s">
        <v>25</v>
      </c>
      <c r="E17" s="8" t="s">
        <v>41</v>
      </c>
      <c r="F17" s="8" t="s">
        <v>26</v>
      </c>
    </row>
    <row r="18" spans="1:6" ht="33.75" customHeight="1">
      <c r="A18" s="177" t="s">
        <v>148</v>
      </c>
      <c r="B18" s="178"/>
      <c r="C18" s="179"/>
      <c r="D18" s="57">
        <v>100</v>
      </c>
      <c r="E18" s="58">
        <f>F18/D18</f>
        <v>2000</v>
      </c>
      <c r="F18" s="58">
        <v>200000</v>
      </c>
    </row>
    <row r="19" spans="1:6" ht="33.75" customHeight="1">
      <c r="A19" s="160" t="s">
        <v>71</v>
      </c>
      <c r="B19" s="161"/>
      <c r="C19" s="162"/>
      <c r="D19" s="59">
        <v>2200</v>
      </c>
      <c r="E19" s="60">
        <f>F19/D19</f>
        <v>45.454545454545453</v>
      </c>
      <c r="F19" s="60">
        <v>100000</v>
      </c>
    </row>
    <row r="20" spans="1:6" ht="29.25" customHeight="1">
      <c r="A20" s="180" t="s">
        <v>145</v>
      </c>
      <c r="B20" s="181"/>
      <c r="C20" s="182"/>
      <c r="D20" s="55"/>
      <c r="E20" s="56"/>
      <c r="F20" s="56">
        <f>SUM(F17:F19)</f>
        <v>300000</v>
      </c>
    </row>
    <row r="21" spans="1:6" ht="32.450000000000003" customHeight="1">
      <c r="A21" s="174" t="s">
        <v>27</v>
      </c>
      <c r="B21" s="175"/>
      <c r="C21" s="175"/>
      <c r="D21" s="175"/>
      <c r="E21" s="175"/>
      <c r="F21" s="176"/>
    </row>
    <row r="22" spans="1:6" ht="33.75" customHeight="1">
      <c r="A22" s="140" t="s">
        <v>2</v>
      </c>
      <c r="B22" s="140"/>
      <c r="C22" s="10" t="s">
        <v>40</v>
      </c>
      <c r="D22" s="11" t="s">
        <v>37</v>
      </c>
      <c r="E22" s="11" t="s">
        <v>38</v>
      </c>
      <c r="F22" s="11" t="s">
        <v>39</v>
      </c>
    </row>
    <row r="23" spans="1:6" ht="34.5" customHeight="1">
      <c r="A23" s="167" t="s">
        <v>94</v>
      </c>
      <c r="B23" s="168"/>
      <c r="C23" s="19" t="s">
        <v>36</v>
      </c>
      <c r="D23" s="36" t="s">
        <v>36</v>
      </c>
      <c r="E23" s="19" t="s">
        <v>36</v>
      </c>
      <c r="F23" s="19" t="s">
        <v>36</v>
      </c>
    </row>
    <row r="24" spans="1:6" ht="34.5" customHeight="1">
      <c r="A24" s="167" t="s">
        <v>152</v>
      </c>
      <c r="B24" s="168"/>
      <c r="C24" s="2"/>
      <c r="D24" s="19" t="s">
        <v>36</v>
      </c>
      <c r="E24" s="19" t="s">
        <v>36</v>
      </c>
      <c r="F24" s="19"/>
    </row>
    <row r="25" spans="1:6" ht="33.75" customHeight="1">
      <c r="A25" s="157" t="s">
        <v>28</v>
      </c>
      <c r="B25" s="158"/>
      <c r="C25" s="158"/>
      <c r="D25" s="158"/>
      <c r="E25" s="158"/>
      <c r="F25" s="159"/>
    </row>
    <row r="26" spans="1:6" ht="40.5" customHeight="1">
      <c r="A26" s="154" t="s">
        <v>56</v>
      </c>
      <c r="B26" s="155"/>
      <c r="C26" s="155"/>
      <c r="D26" s="155"/>
      <c r="E26" s="155"/>
      <c r="F26" s="156"/>
    </row>
    <row r="27" spans="1:6" ht="159" customHeight="1">
      <c r="A27" s="68" t="s">
        <v>166</v>
      </c>
      <c r="B27" s="125" t="s">
        <v>209</v>
      </c>
      <c r="C27" s="126"/>
      <c r="D27" s="127"/>
      <c r="E27" s="67" t="s">
        <v>159</v>
      </c>
      <c r="F27" s="69" t="s">
        <v>162</v>
      </c>
    </row>
  </sheetData>
  <mergeCells count="35">
    <mergeCell ref="B27:D27"/>
    <mergeCell ref="A21:F21"/>
    <mergeCell ref="A22:B22"/>
    <mergeCell ref="A18:C18"/>
    <mergeCell ref="E9:F9"/>
    <mergeCell ref="E10:F10"/>
    <mergeCell ref="A20:C20"/>
    <mergeCell ref="A16:C17"/>
    <mergeCell ref="A8:D8"/>
    <mergeCell ref="A26:F26"/>
    <mergeCell ref="A25:F25"/>
    <mergeCell ref="E11:F11"/>
    <mergeCell ref="A19:C19"/>
    <mergeCell ref="A11:D11"/>
    <mergeCell ref="A13:F13"/>
    <mergeCell ref="A12:F12"/>
    <mergeCell ref="A14:F14"/>
    <mergeCell ref="A15:F15"/>
    <mergeCell ref="A23:B23"/>
    <mergeCell ref="A24:B24"/>
    <mergeCell ref="D16:F16"/>
    <mergeCell ref="E8:F8"/>
    <mergeCell ref="A9:D9"/>
    <mergeCell ref="A10:D10"/>
    <mergeCell ref="B1:F1"/>
    <mergeCell ref="A2:B2"/>
    <mergeCell ref="C2:F2"/>
    <mergeCell ref="A3:D3"/>
    <mergeCell ref="E3:F3"/>
    <mergeCell ref="B5:F5"/>
    <mergeCell ref="A6:D6"/>
    <mergeCell ref="E6:F6"/>
    <mergeCell ref="B4:F4"/>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E12" sqref="E12"/>
    </sheetView>
  </sheetViews>
  <sheetFormatPr defaultRowHeight="15"/>
  <cols>
    <col min="1" max="1" width="28.7109375" customWidth="1"/>
    <col min="2" max="2" width="33" customWidth="1"/>
    <col min="3" max="9" width="16.85546875" customWidth="1"/>
  </cols>
  <sheetData>
    <row r="1" spans="1:9">
      <c r="B1" s="1"/>
      <c r="C1" s="108"/>
      <c r="D1" s="108"/>
      <c r="E1" s="108"/>
      <c r="F1" s="108"/>
      <c r="G1" s="108"/>
    </row>
    <row r="2" spans="1:9" ht="45" customHeight="1">
      <c r="A2" s="23" t="s">
        <v>62</v>
      </c>
      <c r="B2" s="186" t="s">
        <v>30</v>
      </c>
      <c r="C2" s="186"/>
      <c r="D2" s="186"/>
      <c r="E2" s="186"/>
      <c r="F2" s="186"/>
      <c r="G2" s="186"/>
      <c r="H2" s="186"/>
      <c r="I2" s="186"/>
    </row>
    <row r="3" spans="1:9" ht="71.45" customHeight="1">
      <c r="A3" s="139" t="s">
        <v>56</v>
      </c>
      <c r="B3" s="5" t="s">
        <v>13</v>
      </c>
      <c r="C3" s="5" t="s">
        <v>215</v>
      </c>
      <c r="D3" s="5" t="s">
        <v>216</v>
      </c>
      <c r="E3" s="61" t="s">
        <v>14</v>
      </c>
      <c r="F3" s="61" t="s">
        <v>34</v>
      </c>
      <c r="G3" s="61" t="s">
        <v>42</v>
      </c>
      <c r="H3" s="61" t="s">
        <v>15</v>
      </c>
      <c r="I3" s="61" t="s">
        <v>16</v>
      </c>
    </row>
    <row r="4" spans="1:9" ht="53.45" customHeight="1">
      <c r="A4" s="139"/>
      <c r="B4" s="24" t="s">
        <v>59</v>
      </c>
      <c r="C4" s="24">
        <v>100</v>
      </c>
      <c r="D4" s="24">
        <v>100</v>
      </c>
      <c r="E4" s="26" t="s">
        <v>72</v>
      </c>
      <c r="F4" s="28">
        <v>0.05</v>
      </c>
      <c r="G4" s="32" t="s">
        <v>52</v>
      </c>
      <c r="H4" s="32" t="s">
        <v>51</v>
      </c>
      <c r="I4" s="52" t="s">
        <v>53</v>
      </c>
    </row>
    <row r="5" spans="1:9" ht="53.45" customHeight="1">
      <c r="A5" s="139"/>
      <c r="B5" s="24" t="s">
        <v>58</v>
      </c>
      <c r="C5" s="24">
        <v>4450</v>
      </c>
      <c r="D5" s="24">
        <v>2200</v>
      </c>
      <c r="E5" s="26" t="s">
        <v>73</v>
      </c>
      <c r="F5" s="28">
        <v>0.05</v>
      </c>
      <c r="G5" s="32" t="s">
        <v>52</v>
      </c>
      <c r="H5" s="32" t="s">
        <v>51</v>
      </c>
      <c r="I5" s="52" t="s">
        <v>53</v>
      </c>
    </row>
    <row r="6" spans="1:9" ht="56.45" customHeight="1">
      <c r="A6" s="139"/>
      <c r="B6" s="32" t="s">
        <v>157</v>
      </c>
      <c r="C6" s="32">
        <v>80</v>
      </c>
      <c r="D6" s="32">
        <v>80</v>
      </c>
      <c r="E6" s="26" t="s">
        <v>25</v>
      </c>
      <c r="F6" s="28">
        <v>0.05</v>
      </c>
      <c r="G6" s="32" t="s">
        <v>52</v>
      </c>
      <c r="H6" s="32" t="s">
        <v>51</v>
      </c>
      <c r="I6" s="52" t="s">
        <v>53</v>
      </c>
    </row>
  </sheetData>
  <mergeCells count="3">
    <mergeCell ref="B2:I2"/>
    <mergeCell ref="A3:A6"/>
    <mergeCell ref="C1:G1"/>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22" workbookViewId="0">
      <selection activeCell="G8" sqref="G8"/>
    </sheetView>
  </sheetViews>
  <sheetFormatPr defaultRowHeight="15"/>
  <cols>
    <col min="1" max="1" width="38.28515625" customWidth="1"/>
    <col min="2" max="6" width="14.5703125" customWidth="1"/>
  </cols>
  <sheetData>
    <row r="1" spans="1:6">
      <c r="A1" s="1"/>
      <c r="B1" s="108"/>
      <c r="C1" s="108"/>
      <c r="D1" s="108"/>
      <c r="E1" s="108"/>
      <c r="F1" s="108"/>
    </row>
    <row r="2" spans="1:6" ht="31.15" customHeight="1">
      <c r="A2" s="147" t="s">
        <v>17</v>
      </c>
      <c r="B2" s="147"/>
      <c r="C2" s="205" t="s">
        <v>82</v>
      </c>
      <c r="D2" s="205"/>
      <c r="E2" s="205"/>
      <c r="F2" s="205"/>
    </row>
    <row r="3" spans="1:6" ht="30.6" customHeight="1">
      <c r="A3" s="149" t="s">
        <v>18</v>
      </c>
      <c r="B3" s="149"/>
      <c r="C3" s="149"/>
      <c r="D3" s="149"/>
      <c r="E3" s="150" t="s">
        <v>69</v>
      </c>
      <c r="F3" s="150"/>
    </row>
    <row r="4" spans="1:6" ht="32.450000000000003" customHeight="1">
      <c r="A4" s="6" t="s">
        <v>19</v>
      </c>
      <c r="B4" s="142" t="s">
        <v>60</v>
      </c>
      <c r="C4" s="143"/>
      <c r="D4" s="143"/>
      <c r="E4" s="143"/>
      <c r="F4" s="144"/>
    </row>
    <row r="5" spans="1:6" ht="34.15" customHeight="1">
      <c r="A5" s="16" t="s">
        <v>20</v>
      </c>
      <c r="B5" s="139" t="s">
        <v>192</v>
      </c>
      <c r="C5" s="139"/>
      <c r="D5" s="139"/>
      <c r="E5" s="139"/>
      <c r="F5" s="139"/>
    </row>
    <row r="6" spans="1:6" ht="34.15" customHeight="1">
      <c r="A6" s="140" t="s">
        <v>23</v>
      </c>
      <c r="B6" s="140"/>
      <c r="C6" s="140"/>
      <c r="D6" s="140"/>
      <c r="E6" s="141" t="s">
        <v>0</v>
      </c>
      <c r="F6" s="141"/>
    </row>
    <row r="7" spans="1:6" ht="26.25" customHeight="1">
      <c r="A7" s="145" t="s">
        <v>35</v>
      </c>
      <c r="B7" s="145"/>
      <c r="C7" s="145"/>
      <c r="D7" s="145"/>
      <c r="E7" s="200">
        <v>500000</v>
      </c>
      <c r="F7" s="200"/>
    </row>
    <row r="8" spans="1:6" ht="24.75" customHeight="1">
      <c r="A8" s="145" t="s">
        <v>29</v>
      </c>
      <c r="B8" s="145"/>
      <c r="C8" s="145"/>
      <c r="D8" s="145"/>
      <c r="E8" s="200"/>
      <c r="F8" s="200"/>
    </row>
    <row r="9" spans="1:6" ht="23.25" customHeight="1">
      <c r="A9" s="151" t="s">
        <v>43</v>
      </c>
      <c r="B9" s="152"/>
      <c r="C9" s="152"/>
      <c r="D9" s="153"/>
      <c r="E9" s="206">
        <v>0</v>
      </c>
      <c r="F9" s="207"/>
    </row>
    <row r="10" spans="1:6" ht="27" customHeight="1">
      <c r="A10" s="163" t="s">
        <v>24</v>
      </c>
      <c r="B10" s="163"/>
      <c r="C10" s="163"/>
      <c r="D10" s="163"/>
      <c r="E10" s="200">
        <f>SUM(E7:F8)</f>
        <v>500000</v>
      </c>
      <c r="F10" s="200"/>
    </row>
    <row r="11" spans="1:6" ht="29.45" customHeight="1">
      <c r="A11" s="119" t="s">
        <v>164</v>
      </c>
      <c r="B11" s="201"/>
      <c r="C11" s="201"/>
      <c r="D11" s="201"/>
      <c r="E11" s="201"/>
      <c r="F11" s="120"/>
    </row>
    <row r="12" spans="1:6" ht="48.75" customHeight="1">
      <c r="A12" s="202" t="s">
        <v>163</v>
      </c>
      <c r="B12" s="203"/>
      <c r="C12" s="203"/>
      <c r="D12" s="203"/>
      <c r="E12" s="203"/>
      <c r="F12" s="204"/>
    </row>
    <row r="13" spans="1:6" ht="29.25" customHeight="1">
      <c r="A13" s="102" t="s">
        <v>22</v>
      </c>
      <c r="B13" s="103"/>
      <c r="C13" s="103"/>
      <c r="D13" s="103"/>
      <c r="E13" s="103"/>
      <c r="F13" s="104"/>
    </row>
    <row r="14" spans="1:6" ht="156.75" customHeight="1">
      <c r="A14" s="154" t="s">
        <v>198</v>
      </c>
      <c r="B14" s="129"/>
      <c r="C14" s="129"/>
      <c r="D14" s="129"/>
      <c r="E14" s="129"/>
      <c r="F14" s="130"/>
    </row>
    <row r="15" spans="1:6" ht="27.6" customHeight="1">
      <c r="A15" s="157" t="s">
        <v>2</v>
      </c>
      <c r="B15" s="158"/>
      <c r="C15" s="159"/>
      <c r="D15" s="169" t="s">
        <v>31</v>
      </c>
      <c r="E15" s="170"/>
      <c r="F15" s="171"/>
    </row>
    <row r="16" spans="1:6" ht="45.75" customHeight="1">
      <c r="A16" s="183"/>
      <c r="B16" s="184"/>
      <c r="C16" s="185"/>
      <c r="D16" s="7" t="s">
        <v>25</v>
      </c>
      <c r="E16" s="8" t="s">
        <v>41</v>
      </c>
      <c r="F16" s="8" t="s">
        <v>26</v>
      </c>
    </row>
    <row r="17" spans="1:6" ht="45.75" customHeight="1">
      <c r="A17" s="188" t="s">
        <v>196</v>
      </c>
      <c r="B17" s="189" t="s">
        <v>182</v>
      </c>
      <c r="C17" s="189" t="s">
        <v>182</v>
      </c>
      <c r="D17" s="91">
        <f>F17/E17</f>
        <v>0.10099142857142857</v>
      </c>
      <c r="E17" s="84">
        <v>350000</v>
      </c>
      <c r="F17" s="92">
        <v>35347</v>
      </c>
    </row>
    <row r="18" spans="1:6" ht="45.75" customHeight="1">
      <c r="A18" s="188" t="s">
        <v>208</v>
      </c>
      <c r="B18" s="189" t="s">
        <v>182</v>
      </c>
      <c r="C18" s="189" t="s">
        <v>182</v>
      </c>
      <c r="D18" s="91">
        <f t="shared" ref="D18:D24" si="0">F18/E18</f>
        <v>0.13004285714285715</v>
      </c>
      <c r="E18" s="84">
        <v>350000</v>
      </c>
      <c r="F18" s="92">
        <v>45515</v>
      </c>
    </row>
    <row r="19" spans="1:6" ht="45.75" customHeight="1">
      <c r="A19" s="188" t="s">
        <v>207</v>
      </c>
      <c r="B19" s="189" t="s">
        <v>182</v>
      </c>
      <c r="C19" s="189" t="s">
        <v>182</v>
      </c>
      <c r="D19" s="91">
        <f t="shared" si="0"/>
        <v>0.15171142857142858</v>
      </c>
      <c r="E19" s="84">
        <v>350000</v>
      </c>
      <c r="F19" s="92">
        <v>53099</v>
      </c>
    </row>
    <row r="20" spans="1:6" ht="45.75" customHeight="1">
      <c r="A20" s="188" t="s">
        <v>206</v>
      </c>
      <c r="B20" s="189" t="s">
        <v>183</v>
      </c>
      <c r="C20" s="189" t="s">
        <v>183</v>
      </c>
      <c r="D20" s="91">
        <f t="shared" si="0"/>
        <v>6.2239999999999997E-2</v>
      </c>
      <c r="E20" s="84">
        <v>350000</v>
      </c>
      <c r="F20" s="92">
        <v>21784</v>
      </c>
    </row>
    <row r="21" spans="1:6" ht="45.75" customHeight="1">
      <c r="A21" s="188" t="s">
        <v>205</v>
      </c>
      <c r="B21" s="188" t="s">
        <v>184</v>
      </c>
      <c r="C21" s="188" t="s">
        <v>184</v>
      </c>
      <c r="D21" s="91">
        <f t="shared" si="0"/>
        <v>0.22857142857142856</v>
      </c>
      <c r="E21" s="84">
        <v>350000</v>
      </c>
      <c r="F21" s="92">
        <v>80000</v>
      </c>
    </row>
    <row r="22" spans="1:6" ht="45.75" customHeight="1">
      <c r="A22" s="188" t="s">
        <v>204</v>
      </c>
      <c r="B22" s="188" t="s">
        <v>185</v>
      </c>
      <c r="C22" s="188" t="s">
        <v>185</v>
      </c>
      <c r="D22" s="91">
        <f t="shared" si="0"/>
        <v>7.5865714285714286E-2</v>
      </c>
      <c r="E22" s="84">
        <v>350000</v>
      </c>
      <c r="F22" s="92">
        <v>26553</v>
      </c>
    </row>
    <row r="23" spans="1:6" ht="45.75" customHeight="1">
      <c r="A23" s="188" t="s">
        <v>203</v>
      </c>
      <c r="B23" s="189" t="s">
        <v>186</v>
      </c>
      <c r="C23" s="189" t="s">
        <v>186</v>
      </c>
      <c r="D23" s="91">
        <f t="shared" si="0"/>
        <v>0.25714285714285712</v>
      </c>
      <c r="E23" s="84">
        <v>350000</v>
      </c>
      <c r="F23" s="92">
        <v>90000</v>
      </c>
    </row>
    <row r="24" spans="1:6" ht="27" customHeight="1">
      <c r="A24" s="187" t="s">
        <v>202</v>
      </c>
      <c r="B24" s="187" t="s">
        <v>189</v>
      </c>
      <c r="C24" s="187" t="s">
        <v>189</v>
      </c>
      <c r="D24" s="91">
        <f t="shared" si="0"/>
        <v>0.25320571428571431</v>
      </c>
      <c r="E24" s="84">
        <v>350000</v>
      </c>
      <c r="F24" s="93">
        <v>88622</v>
      </c>
    </row>
    <row r="25" spans="1:6" ht="27" customHeight="1">
      <c r="A25" s="199" t="s">
        <v>74</v>
      </c>
      <c r="B25" s="199"/>
      <c r="C25" s="199"/>
      <c r="D25" s="80">
        <v>50</v>
      </c>
      <c r="E25" s="81">
        <v>120</v>
      </c>
      <c r="F25" s="93">
        <v>6000</v>
      </c>
    </row>
    <row r="26" spans="1:6" ht="27" customHeight="1">
      <c r="A26" s="187" t="s">
        <v>195</v>
      </c>
      <c r="B26" s="187"/>
      <c r="C26" s="187"/>
      <c r="D26" s="82">
        <v>20</v>
      </c>
      <c r="E26" s="83">
        <f>F26/D26</f>
        <v>154</v>
      </c>
      <c r="F26" s="93">
        <v>3080</v>
      </c>
    </row>
    <row r="27" spans="1:6" ht="27" customHeight="1">
      <c r="A27" s="187" t="s">
        <v>175</v>
      </c>
      <c r="B27" s="187"/>
      <c r="C27" s="187"/>
      <c r="D27" s="79">
        <v>3000</v>
      </c>
      <c r="E27" s="72">
        <f>F27/D27</f>
        <v>100</v>
      </c>
      <c r="F27" s="94">
        <v>300000</v>
      </c>
    </row>
    <row r="28" spans="1:6" ht="26.25" customHeight="1">
      <c r="A28" s="180" t="s">
        <v>145</v>
      </c>
      <c r="B28" s="181"/>
      <c r="C28" s="182"/>
      <c r="D28" s="55"/>
      <c r="E28" s="56"/>
      <c r="F28" s="90">
        <f>SUM(F17:F27)</f>
        <v>750000</v>
      </c>
    </row>
    <row r="29" spans="1:6" ht="32.450000000000003" customHeight="1">
      <c r="A29" s="174" t="s">
        <v>27</v>
      </c>
      <c r="B29" s="175"/>
      <c r="C29" s="175"/>
      <c r="D29" s="175"/>
      <c r="E29" s="175"/>
      <c r="F29" s="176"/>
    </row>
    <row r="30" spans="1:6" ht="35.25" customHeight="1">
      <c r="A30" s="140" t="s">
        <v>2</v>
      </c>
      <c r="B30" s="140"/>
      <c r="C30" s="10" t="s">
        <v>40</v>
      </c>
      <c r="D30" s="11" t="s">
        <v>37</v>
      </c>
      <c r="E30" s="11" t="s">
        <v>38</v>
      </c>
      <c r="F30" s="11" t="s">
        <v>39</v>
      </c>
    </row>
    <row r="31" spans="1:6" ht="30.75" customHeight="1">
      <c r="A31" s="193" t="s">
        <v>79</v>
      </c>
      <c r="B31" s="194"/>
      <c r="C31" s="2" t="s">
        <v>36</v>
      </c>
      <c r="D31" s="38" t="s">
        <v>36</v>
      </c>
      <c r="E31" s="38" t="s">
        <v>36</v>
      </c>
      <c r="F31" s="38" t="s">
        <v>36</v>
      </c>
    </row>
    <row r="32" spans="1:6" ht="30.75" customHeight="1">
      <c r="A32" s="193" t="s">
        <v>81</v>
      </c>
      <c r="B32" s="194"/>
      <c r="C32" s="2" t="s">
        <v>36</v>
      </c>
      <c r="D32" s="38" t="s">
        <v>36</v>
      </c>
      <c r="E32" s="38" t="s">
        <v>36</v>
      </c>
      <c r="F32" s="38" t="s">
        <v>36</v>
      </c>
    </row>
    <row r="33" spans="1:6" ht="30.75" customHeight="1">
      <c r="A33" s="197" t="s">
        <v>153</v>
      </c>
      <c r="B33" s="198"/>
      <c r="C33" s="2" t="s">
        <v>36</v>
      </c>
      <c r="D33" s="70" t="s">
        <v>36</v>
      </c>
      <c r="E33" s="70" t="s">
        <v>36</v>
      </c>
      <c r="F33" s="70" t="s">
        <v>36</v>
      </c>
    </row>
    <row r="34" spans="1:6" ht="30.75" customHeight="1">
      <c r="A34" s="195" t="s">
        <v>80</v>
      </c>
      <c r="B34" s="196"/>
      <c r="C34" s="2" t="s">
        <v>36</v>
      </c>
      <c r="D34" s="38" t="s">
        <v>36</v>
      </c>
      <c r="E34" s="38" t="s">
        <v>36</v>
      </c>
      <c r="F34" s="38" t="s">
        <v>36</v>
      </c>
    </row>
    <row r="35" spans="1:6" ht="39.75" customHeight="1">
      <c r="A35" s="102" t="s">
        <v>28</v>
      </c>
      <c r="B35" s="103"/>
      <c r="C35" s="103"/>
      <c r="D35" s="103"/>
      <c r="E35" s="103"/>
      <c r="F35" s="104"/>
    </row>
    <row r="36" spans="1:6" ht="53.45" customHeight="1">
      <c r="A36" s="190" t="s">
        <v>187</v>
      </c>
      <c r="B36" s="191"/>
      <c r="C36" s="191"/>
      <c r="D36" s="191"/>
      <c r="E36" s="191"/>
      <c r="F36" s="192"/>
    </row>
    <row r="37" spans="1:6" ht="158.25" customHeight="1">
      <c r="A37" s="68" t="s">
        <v>166</v>
      </c>
      <c r="B37" s="125" t="s">
        <v>209</v>
      </c>
      <c r="C37" s="126"/>
      <c r="D37" s="127"/>
      <c r="E37" s="67" t="s">
        <v>159</v>
      </c>
      <c r="F37" s="69" t="s">
        <v>160</v>
      </c>
    </row>
  </sheetData>
  <mergeCells count="44">
    <mergeCell ref="B37:D37"/>
    <mergeCell ref="B1:F1"/>
    <mergeCell ref="A2:B2"/>
    <mergeCell ref="C2:F2"/>
    <mergeCell ref="A3:D3"/>
    <mergeCell ref="E3:F3"/>
    <mergeCell ref="B4:F4"/>
    <mergeCell ref="B5:F5"/>
    <mergeCell ref="A6:D6"/>
    <mergeCell ref="E6:F6"/>
    <mergeCell ref="A7:D7"/>
    <mergeCell ref="E7:F7"/>
    <mergeCell ref="A8:D8"/>
    <mergeCell ref="E8:F8"/>
    <mergeCell ref="A9:D9"/>
    <mergeCell ref="E9:F9"/>
    <mergeCell ref="A10:D10"/>
    <mergeCell ref="E10:F10"/>
    <mergeCell ref="A11:F11"/>
    <mergeCell ref="A12:F12"/>
    <mergeCell ref="A13:F13"/>
    <mergeCell ref="A14:F14"/>
    <mergeCell ref="A15:C16"/>
    <mergeCell ref="D15:F15"/>
    <mergeCell ref="A25:C25"/>
    <mergeCell ref="A17:C17"/>
    <mergeCell ref="A19:C19"/>
    <mergeCell ref="A18:C18"/>
    <mergeCell ref="A27:C27"/>
    <mergeCell ref="A28:C28"/>
    <mergeCell ref="A36:F36"/>
    <mergeCell ref="A32:B32"/>
    <mergeCell ref="A34:B34"/>
    <mergeCell ref="A31:B31"/>
    <mergeCell ref="A29:F29"/>
    <mergeCell ref="A30:B30"/>
    <mergeCell ref="A35:F35"/>
    <mergeCell ref="A33:B33"/>
    <mergeCell ref="A26:C26"/>
    <mergeCell ref="A24:C24"/>
    <mergeCell ref="A20:C20"/>
    <mergeCell ref="A21:C21"/>
    <mergeCell ref="A22:C22"/>
    <mergeCell ref="A23:C23"/>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K8" sqref="K8"/>
    </sheetView>
  </sheetViews>
  <sheetFormatPr defaultRowHeight="15"/>
  <cols>
    <col min="1" max="1" width="28.7109375" customWidth="1"/>
    <col min="2" max="2" width="33" customWidth="1"/>
    <col min="3" max="9" width="16.85546875" customWidth="1"/>
  </cols>
  <sheetData>
    <row r="1" spans="1:9">
      <c r="B1" s="1"/>
      <c r="C1" s="108"/>
      <c r="D1" s="108"/>
      <c r="E1" s="108"/>
      <c r="F1" s="108"/>
      <c r="G1" s="108"/>
    </row>
    <row r="2" spans="1:9" ht="45" customHeight="1">
      <c r="A2" s="23" t="s">
        <v>62</v>
      </c>
      <c r="B2" s="186" t="s">
        <v>30</v>
      </c>
      <c r="C2" s="186"/>
      <c r="D2" s="186"/>
      <c r="E2" s="186"/>
      <c r="F2" s="186"/>
      <c r="G2" s="186"/>
      <c r="H2" s="186"/>
      <c r="I2" s="186"/>
    </row>
    <row r="3" spans="1:9" ht="71.45" customHeight="1">
      <c r="A3" s="208" t="s">
        <v>169</v>
      </c>
      <c r="B3" s="5" t="s">
        <v>13</v>
      </c>
      <c r="C3" s="5" t="s">
        <v>215</v>
      </c>
      <c r="D3" s="5" t="s">
        <v>216</v>
      </c>
      <c r="E3" s="61" t="s">
        <v>14</v>
      </c>
      <c r="F3" s="61" t="s">
        <v>34</v>
      </c>
      <c r="G3" s="61" t="s">
        <v>42</v>
      </c>
      <c r="H3" s="61" t="s">
        <v>15</v>
      </c>
      <c r="I3" s="61" t="s">
        <v>16</v>
      </c>
    </row>
    <row r="4" spans="1:9" ht="59.45" customHeight="1">
      <c r="A4" s="208"/>
      <c r="B4" s="34" t="s">
        <v>220</v>
      </c>
      <c r="C4" s="62">
        <v>14500</v>
      </c>
      <c r="D4" s="24">
        <v>3200</v>
      </c>
      <c r="E4" s="26" t="s">
        <v>57</v>
      </c>
      <c r="F4" s="28">
        <v>0.05</v>
      </c>
      <c r="G4" s="32" t="s">
        <v>52</v>
      </c>
      <c r="H4" s="32" t="s">
        <v>51</v>
      </c>
      <c r="I4" s="52" t="s">
        <v>53</v>
      </c>
    </row>
    <row r="5" spans="1:9" ht="58.9" customHeight="1">
      <c r="A5" s="208"/>
      <c r="B5" s="32" t="s">
        <v>221</v>
      </c>
      <c r="C5" s="24">
        <v>2500</v>
      </c>
      <c r="D5" s="24">
        <v>1000</v>
      </c>
      <c r="E5" s="26" t="s">
        <v>57</v>
      </c>
      <c r="F5" s="28">
        <v>0.05</v>
      </c>
      <c r="G5" s="32" t="s">
        <v>52</v>
      </c>
      <c r="H5" s="32" t="s">
        <v>51</v>
      </c>
      <c r="I5" s="52" t="s">
        <v>53</v>
      </c>
    </row>
    <row r="6" spans="1:9" ht="58.9" customHeight="1">
      <c r="A6" s="209"/>
      <c r="B6" s="35" t="s">
        <v>197</v>
      </c>
      <c r="C6" s="24">
        <v>2600</v>
      </c>
      <c r="D6" s="24">
        <v>2000</v>
      </c>
      <c r="E6" s="25" t="s">
        <v>57</v>
      </c>
      <c r="F6" s="20">
        <v>0.05</v>
      </c>
      <c r="G6" s="32" t="s">
        <v>52</v>
      </c>
      <c r="H6" s="32" t="s">
        <v>51</v>
      </c>
      <c r="I6" s="33" t="s">
        <v>53</v>
      </c>
    </row>
    <row r="7" spans="1:9" ht="58.9" customHeight="1">
      <c r="A7" s="209"/>
      <c r="B7" s="35" t="s">
        <v>154</v>
      </c>
      <c r="C7" s="32">
        <v>12</v>
      </c>
      <c r="D7" s="32">
        <v>20</v>
      </c>
      <c r="E7" s="73" t="s">
        <v>167</v>
      </c>
      <c r="F7" s="20">
        <v>1.05</v>
      </c>
      <c r="G7" s="32" t="s">
        <v>52</v>
      </c>
      <c r="H7" s="32" t="s">
        <v>51</v>
      </c>
      <c r="I7" s="33" t="s">
        <v>53</v>
      </c>
    </row>
    <row r="8" spans="1:9" ht="58.9" customHeight="1">
      <c r="A8" s="209"/>
      <c r="B8" s="35" t="s">
        <v>61</v>
      </c>
      <c r="C8" s="24">
        <v>50</v>
      </c>
      <c r="D8" s="24">
        <v>50</v>
      </c>
      <c r="E8" s="26" t="s">
        <v>57</v>
      </c>
      <c r="F8" s="28">
        <v>0.05</v>
      </c>
      <c r="G8" s="32" t="s">
        <v>52</v>
      </c>
      <c r="H8" s="32" t="s">
        <v>51</v>
      </c>
      <c r="I8" s="33" t="s">
        <v>53</v>
      </c>
    </row>
    <row r="9" spans="1:9" ht="60.6" customHeight="1">
      <c r="A9" s="210"/>
      <c r="B9" s="232" t="s">
        <v>222</v>
      </c>
      <c r="C9" s="233" t="s">
        <v>223</v>
      </c>
      <c r="D9" s="233" t="s">
        <v>223</v>
      </c>
      <c r="E9" s="234" t="s">
        <v>25</v>
      </c>
      <c r="F9" s="235">
        <v>0.05</v>
      </c>
      <c r="G9" s="32" t="s">
        <v>52</v>
      </c>
      <c r="H9" s="32" t="s">
        <v>51</v>
      </c>
      <c r="I9" s="33" t="s">
        <v>53</v>
      </c>
    </row>
  </sheetData>
  <mergeCells count="3">
    <mergeCell ref="C1:G1"/>
    <mergeCell ref="B2:I2"/>
    <mergeCell ref="A3:A9"/>
  </mergeCells>
  <printOptions horizontalCentered="1"/>
  <pageMargins left="0.31496062992125984" right="0.31496062992125984" top="0.35433070866141736" bottom="0.35433070866141736" header="0.31496062992125984" footer="0.31496062992125984"/>
  <pageSetup paperSize="9" scale="7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A22" workbookViewId="0">
      <selection activeCell="A33" sqref="A33:F33"/>
    </sheetView>
  </sheetViews>
  <sheetFormatPr defaultRowHeight="15"/>
  <cols>
    <col min="1" max="1" width="38.28515625" customWidth="1"/>
    <col min="2" max="6" width="14.5703125" customWidth="1"/>
  </cols>
  <sheetData>
    <row r="1" spans="1:6">
      <c r="A1" s="1"/>
      <c r="B1" s="108"/>
      <c r="C1" s="108"/>
      <c r="D1" s="108"/>
      <c r="E1" s="108"/>
      <c r="F1" s="108"/>
    </row>
    <row r="2" spans="1:6" ht="36" customHeight="1">
      <c r="A2" s="147" t="s">
        <v>17</v>
      </c>
      <c r="B2" s="147"/>
      <c r="C2" s="205" t="s">
        <v>45</v>
      </c>
      <c r="D2" s="205"/>
      <c r="E2" s="205"/>
      <c r="F2" s="205"/>
    </row>
    <row r="3" spans="1:6" ht="30.6" customHeight="1">
      <c r="A3" s="149" t="s">
        <v>18</v>
      </c>
      <c r="B3" s="149"/>
      <c r="C3" s="149"/>
      <c r="D3" s="149"/>
      <c r="E3" s="150" t="s">
        <v>63</v>
      </c>
      <c r="F3" s="150"/>
    </row>
    <row r="4" spans="1:6" ht="32.450000000000003" customHeight="1">
      <c r="A4" s="6" t="s">
        <v>19</v>
      </c>
      <c r="B4" s="142" t="s">
        <v>65</v>
      </c>
      <c r="C4" s="143"/>
      <c r="D4" s="143"/>
      <c r="E4" s="143"/>
      <c r="F4" s="144"/>
    </row>
    <row r="5" spans="1:6" ht="34.15" customHeight="1">
      <c r="A5" s="17" t="s">
        <v>20</v>
      </c>
      <c r="B5" s="139" t="s">
        <v>192</v>
      </c>
      <c r="C5" s="139"/>
      <c r="D5" s="139"/>
      <c r="E5" s="139"/>
      <c r="F5" s="139"/>
    </row>
    <row r="6" spans="1:6" ht="34.15" customHeight="1">
      <c r="A6" s="140" t="s">
        <v>23</v>
      </c>
      <c r="B6" s="140"/>
      <c r="C6" s="140"/>
      <c r="D6" s="140"/>
      <c r="E6" s="141" t="s">
        <v>1</v>
      </c>
      <c r="F6" s="141"/>
    </row>
    <row r="7" spans="1:6" ht="34.15" customHeight="1">
      <c r="A7" s="145" t="s">
        <v>35</v>
      </c>
      <c r="B7" s="145"/>
      <c r="C7" s="145"/>
      <c r="D7" s="145"/>
      <c r="E7" s="200">
        <v>380000</v>
      </c>
      <c r="F7" s="200"/>
    </row>
    <row r="8" spans="1:6" ht="34.15" hidden="1" customHeight="1">
      <c r="A8" s="151" t="s">
        <v>32</v>
      </c>
      <c r="B8" s="152"/>
      <c r="C8" s="152"/>
      <c r="D8" s="153"/>
      <c r="E8" s="206"/>
      <c r="F8" s="207"/>
    </row>
    <row r="9" spans="1:6" ht="34.15" hidden="1" customHeight="1">
      <c r="A9" s="145" t="s">
        <v>29</v>
      </c>
      <c r="B9" s="145"/>
      <c r="C9" s="145"/>
      <c r="D9" s="145"/>
      <c r="E9" s="200"/>
      <c r="F9" s="200"/>
    </row>
    <row r="10" spans="1:6" ht="34.15" customHeight="1">
      <c r="A10" s="151" t="s">
        <v>43</v>
      </c>
      <c r="B10" s="152"/>
      <c r="C10" s="152"/>
      <c r="D10" s="153"/>
      <c r="E10" s="206">
        <v>0</v>
      </c>
      <c r="F10" s="207"/>
    </row>
    <row r="11" spans="1:6" ht="38.25" customHeight="1">
      <c r="A11" s="163" t="s">
        <v>24</v>
      </c>
      <c r="B11" s="163"/>
      <c r="C11" s="163"/>
      <c r="D11" s="163"/>
      <c r="E11" s="200">
        <f>SUM(E7:F9)</f>
        <v>380000</v>
      </c>
      <c r="F11" s="200"/>
    </row>
    <row r="12" spans="1:6" ht="36" customHeight="1">
      <c r="A12" s="102" t="s">
        <v>21</v>
      </c>
      <c r="B12" s="103"/>
      <c r="C12" s="103"/>
      <c r="D12" s="103"/>
      <c r="E12" s="103"/>
      <c r="F12" s="104"/>
    </row>
    <row r="13" spans="1:6" ht="45.75" customHeight="1">
      <c r="A13" s="211" t="s">
        <v>165</v>
      </c>
      <c r="B13" s="212"/>
      <c r="C13" s="212"/>
      <c r="D13" s="212"/>
      <c r="E13" s="212"/>
      <c r="F13" s="213"/>
    </row>
    <row r="14" spans="1:6" ht="41.45" customHeight="1">
      <c r="A14" s="102" t="s">
        <v>22</v>
      </c>
      <c r="B14" s="103"/>
      <c r="C14" s="103"/>
      <c r="D14" s="103"/>
      <c r="E14" s="103"/>
      <c r="F14" s="104"/>
    </row>
    <row r="15" spans="1:6" ht="182.25" customHeight="1">
      <c r="A15" s="128" t="s">
        <v>211</v>
      </c>
      <c r="B15" s="129"/>
      <c r="C15" s="129"/>
      <c r="D15" s="129"/>
      <c r="E15" s="129"/>
      <c r="F15" s="130"/>
    </row>
    <row r="16" spans="1:6" ht="27.6" customHeight="1">
      <c r="A16" s="157" t="s">
        <v>2</v>
      </c>
      <c r="B16" s="158"/>
      <c r="C16" s="159"/>
      <c r="D16" s="169" t="s">
        <v>31</v>
      </c>
      <c r="E16" s="170"/>
      <c r="F16" s="171"/>
    </row>
    <row r="17" spans="1:6" ht="57" customHeight="1">
      <c r="A17" s="183"/>
      <c r="B17" s="184"/>
      <c r="C17" s="185"/>
      <c r="D17" s="7" t="s">
        <v>25</v>
      </c>
      <c r="E17" s="8" t="s">
        <v>41</v>
      </c>
      <c r="F17" s="8" t="s">
        <v>26</v>
      </c>
    </row>
    <row r="18" spans="1:6" ht="36.75" customHeight="1">
      <c r="A18" s="177" t="s">
        <v>84</v>
      </c>
      <c r="B18" s="178"/>
      <c r="C18" s="179"/>
      <c r="D18" s="57">
        <v>100</v>
      </c>
      <c r="E18" s="58">
        <v>220</v>
      </c>
      <c r="F18" s="89">
        <f>D18*E18</f>
        <v>22000</v>
      </c>
    </row>
    <row r="19" spans="1:6" ht="36.75" customHeight="1">
      <c r="A19" s="76" t="s">
        <v>85</v>
      </c>
      <c r="B19" s="77"/>
      <c r="C19" s="78"/>
      <c r="D19" s="57">
        <v>2400</v>
      </c>
      <c r="E19" s="58">
        <v>24.021000000000001</v>
      </c>
      <c r="F19" s="89">
        <f>D19*E19</f>
        <v>57650.400000000001</v>
      </c>
    </row>
    <row r="20" spans="1:6" ht="36.75" customHeight="1">
      <c r="A20" s="214" t="s">
        <v>188</v>
      </c>
      <c r="B20" s="215"/>
      <c r="C20" s="216"/>
      <c r="D20" s="57">
        <v>25</v>
      </c>
      <c r="E20" s="58">
        <v>150</v>
      </c>
      <c r="F20" s="89">
        <f>D20*E20</f>
        <v>3750</v>
      </c>
    </row>
    <row r="21" spans="1:6" ht="36.75" customHeight="1">
      <c r="A21" s="76" t="s">
        <v>86</v>
      </c>
      <c r="B21" s="77"/>
      <c r="C21" s="78"/>
      <c r="D21" s="57">
        <v>18</v>
      </c>
      <c r="E21" s="58">
        <v>1200</v>
      </c>
      <c r="F21" s="89">
        <f>D21*E21</f>
        <v>21600</v>
      </c>
    </row>
    <row r="22" spans="1:6" ht="36.75" customHeight="1">
      <c r="A22" s="177" t="s">
        <v>95</v>
      </c>
      <c r="B22" s="178"/>
      <c r="C22" s="179"/>
      <c r="D22" s="57">
        <v>0</v>
      </c>
      <c r="E22" s="58">
        <v>0</v>
      </c>
      <c r="F22" s="89">
        <f t="shared" ref="F22:F23" si="0">D22*E22</f>
        <v>0</v>
      </c>
    </row>
    <row r="23" spans="1:6" ht="36.75" customHeight="1">
      <c r="A23" s="160" t="s">
        <v>96</v>
      </c>
      <c r="B23" s="161"/>
      <c r="C23" s="162"/>
      <c r="D23" s="65">
        <v>50</v>
      </c>
      <c r="E23" s="66">
        <v>5500</v>
      </c>
      <c r="F23" s="66">
        <f t="shared" si="0"/>
        <v>275000</v>
      </c>
    </row>
    <row r="24" spans="1:6" ht="40.5" customHeight="1">
      <c r="A24" s="180" t="s">
        <v>145</v>
      </c>
      <c r="B24" s="181"/>
      <c r="C24" s="182"/>
      <c r="D24" s="55"/>
      <c r="E24" s="56"/>
      <c r="F24" s="90">
        <f>SUM(F18:F23)</f>
        <v>380000.4</v>
      </c>
    </row>
    <row r="25" spans="1:6" ht="32.450000000000003" customHeight="1">
      <c r="A25" s="174" t="s">
        <v>27</v>
      </c>
      <c r="B25" s="175"/>
      <c r="C25" s="175"/>
      <c r="D25" s="175"/>
      <c r="E25" s="175"/>
      <c r="F25" s="176"/>
    </row>
    <row r="26" spans="1:6" ht="44.45" customHeight="1">
      <c r="A26" s="140" t="s">
        <v>2</v>
      </c>
      <c r="B26" s="140"/>
      <c r="C26" s="10" t="s">
        <v>40</v>
      </c>
      <c r="D26" s="11" t="s">
        <v>37</v>
      </c>
      <c r="E26" s="11" t="s">
        <v>38</v>
      </c>
      <c r="F26" s="11" t="s">
        <v>39</v>
      </c>
    </row>
    <row r="27" spans="1:6" ht="32.25" customHeight="1">
      <c r="A27" s="193" t="s">
        <v>84</v>
      </c>
      <c r="B27" s="194"/>
      <c r="C27" s="2" t="s">
        <v>36</v>
      </c>
      <c r="D27" s="37" t="s">
        <v>36</v>
      </c>
      <c r="E27" s="37" t="s">
        <v>36</v>
      </c>
      <c r="F27" s="37" t="s">
        <v>36</v>
      </c>
    </row>
    <row r="28" spans="1:6" ht="32.25" customHeight="1">
      <c r="A28" s="193" t="s">
        <v>85</v>
      </c>
      <c r="B28" s="194"/>
      <c r="C28" s="2" t="s">
        <v>36</v>
      </c>
      <c r="D28" s="37" t="s">
        <v>36</v>
      </c>
      <c r="E28" s="37" t="s">
        <v>36</v>
      </c>
      <c r="F28" s="37" t="s">
        <v>36</v>
      </c>
    </row>
    <row r="29" spans="1:6" ht="32.25" customHeight="1">
      <c r="A29" s="193" t="s">
        <v>86</v>
      </c>
      <c r="B29" s="194"/>
      <c r="C29" s="2" t="s">
        <v>36</v>
      </c>
      <c r="D29" s="64" t="s">
        <v>36</v>
      </c>
      <c r="E29" s="64" t="s">
        <v>36</v>
      </c>
      <c r="F29" s="64" t="s">
        <v>36</v>
      </c>
    </row>
    <row r="30" spans="1:6" ht="32.25" customHeight="1">
      <c r="A30" s="221" t="s">
        <v>95</v>
      </c>
      <c r="B30" s="222"/>
      <c r="C30" s="74"/>
      <c r="D30" s="75"/>
      <c r="E30" s="70"/>
      <c r="F30" s="64"/>
    </row>
    <row r="31" spans="1:6" ht="32.25" customHeight="1">
      <c r="A31" s="217" t="s">
        <v>96</v>
      </c>
      <c r="B31" s="217"/>
      <c r="C31" s="2" t="s">
        <v>36</v>
      </c>
      <c r="D31" s="18" t="s">
        <v>36</v>
      </c>
      <c r="E31" s="18" t="s">
        <v>36</v>
      </c>
      <c r="F31" s="18" t="s">
        <v>36</v>
      </c>
    </row>
    <row r="32" spans="1:6" ht="40.5" customHeight="1">
      <c r="A32" s="218" t="s">
        <v>28</v>
      </c>
      <c r="B32" s="219"/>
      <c r="C32" s="219"/>
      <c r="D32" s="219"/>
      <c r="E32" s="219"/>
      <c r="F32" s="220"/>
    </row>
    <row r="33" spans="1:6" ht="43.5" customHeight="1">
      <c r="A33" s="236" t="s">
        <v>224</v>
      </c>
      <c r="B33" s="191"/>
      <c r="C33" s="191"/>
      <c r="D33" s="191"/>
      <c r="E33" s="191"/>
      <c r="F33" s="192"/>
    </row>
    <row r="34" spans="1:6" ht="177.75" customHeight="1">
      <c r="A34" s="68" t="s">
        <v>166</v>
      </c>
      <c r="B34" s="125" t="s">
        <v>209</v>
      </c>
      <c r="C34" s="126"/>
      <c r="D34" s="127"/>
      <c r="E34" s="67" t="s">
        <v>159</v>
      </c>
      <c r="F34" s="69" t="s">
        <v>160</v>
      </c>
    </row>
  </sheetData>
  <mergeCells count="40">
    <mergeCell ref="A20:C20"/>
    <mergeCell ref="B34:D34"/>
    <mergeCell ref="A25:F25"/>
    <mergeCell ref="A26:B26"/>
    <mergeCell ref="A31:B31"/>
    <mergeCell ref="A32:F32"/>
    <mergeCell ref="A33:F33"/>
    <mergeCell ref="A27:B27"/>
    <mergeCell ref="A28:B28"/>
    <mergeCell ref="A29:B29"/>
    <mergeCell ref="A30:B30"/>
    <mergeCell ref="A18:C18"/>
    <mergeCell ref="A22:C22"/>
    <mergeCell ref="A23:C23"/>
    <mergeCell ref="A24:C24"/>
    <mergeCell ref="A9:D9"/>
    <mergeCell ref="A12:F12"/>
    <mergeCell ref="A13:F13"/>
    <mergeCell ref="A14:F14"/>
    <mergeCell ref="A15:F15"/>
    <mergeCell ref="A16:C17"/>
    <mergeCell ref="D16:F16"/>
    <mergeCell ref="E9:F9"/>
    <mergeCell ref="A10:D10"/>
    <mergeCell ref="E10:F10"/>
    <mergeCell ref="A11:D11"/>
    <mergeCell ref="E11:F11"/>
    <mergeCell ref="A8:D8"/>
    <mergeCell ref="E8:F8"/>
    <mergeCell ref="B1:F1"/>
    <mergeCell ref="A2:B2"/>
    <mergeCell ref="C2:F2"/>
    <mergeCell ref="A3:D3"/>
    <mergeCell ref="E3:F3"/>
    <mergeCell ref="B4:F4"/>
    <mergeCell ref="B5:F5"/>
    <mergeCell ref="A6:D6"/>
    <mergeCell ref="E6:F6"/>
    <mergeCell ref="A7:D7"/>
    <mergeCell ref="E7:F7"/>
  </mergeCells>
  <printOptions horizontalCentered="1"/>
  <pageMargins left="0.31496062992125984" right="0.31496062992125984" top="0.35433070866141736"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Tavi</vt:lpstr>
      <vt:lpstr>0200</vt:lpstr>
      <vt:lpstr>0201</vt:lpstr>
      <vt:lpstr>ინდიკატორი 0201 </vt:lpstr>
      <vt:lpstr>020101</vt:lpstr>
      <vt:lpstr>ინდიკატორი 020101</vt:lpstr>
      <vt:lpstr>020102</vt:lpstr>
      <vt:lpstr>ინდიკატორი 020102</vt:lpstr>
      <vt:lpstr>020103</vt:lpstr>
      <vt:lpstr>ინდიკატორი 020103</vt:lpstr>
      <vt:lpstr>020104</vt:lpstr>
      <vt:lpstr>ინდიკატორი 020104</vt:lpstr>
      <vt:lpstr>'0200'!Print_Area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Tamar Babilodze</cp:lastModifiedBy>
  <cp:lastPrinted>2022-05-19T16:43:29Z</cp:lastPrinted>
  <dcterms:created xsi:type="dcterms:W3CDTF">2021-06-16T13:27:45Z</dcterms:created>
  <dcterms:modified xsi:type="dcterms:W3CDTF">2024-11-16T13:58:23Z</dcterms:modified>
</cp:coreProperties>
</file>