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tamar.babilodze\Desktop\პროგრამები ცვლილებით 2025  ჩემიიიიიი\03\"/>
    </mc:Choice>
  </mc:AlternateContent>
  <bookViews>
    <workbookView xWindow="0" yWindow="0" windowWidth="28800" windowHeight="11700"/>
  </bookViews>
  <sheets>
    <sheet name="0303" sheetId="32" r:id="rId1"/>
    <sheet name="ინდიკატორი 0303" sheetId="40" r:id="rId2"/>
    <sheet name="030301" sheetId="29" r:id="rId3"/>
    <sheet name="ინდიკატორი 030301" sheetId="27" r:id="rId4"/>
    <sheet name="030302" sheetId="33" r:id="rId5"/>
    <sheet name="ინდიკატორი 030302" sheetId="28" r:id="rId6"/>
    <sheet name="030303" sheetId="34" r:id="rId7"/>
    <sheet name="ინდიკატორი 030303" sheetId="30" r:id="rId8"/>
    <sheet name="ხარჯთაღრიცხვა (2)" sheetId="41" r:id="rId9"/>
  </sheets>
  <definedNames>
    <definedName name="LOCAL_MYSQL_DATE_FORMAT" localSheetId="8"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_xlnm.Print_Area" localSheetId="1">'ინდიკატორი 0303'!$A$1:$L$6</definedName>
    <definedName name="_xlnm.Print_Area" localSheetId="8">'ხარჯთაღრიცხვა (2)'!$A$2:$G$233</definedName>
    <definedName name="_xlnm.Print_Titles" localSheetId="8">'ხარჯთაღრიცხვა (2)'!#REF!</definedName>
    <definedName name="Z_B166EF19_E706_4F3D_8E0C_5B5B993D948D_.wvu.FilterData" localSheetId="8" hidden="1">'ხარჯთაღრიცხვა (2)'!$A$4:$C$233</definedName>
    <definedName name="Z_B166EF19_E706_4F3D_8E0C_5B5B993D948D_.wvu.PrintArea" localSheetId="8" hidden="1">'ხარჯთაღრიცხვა (2)'!$A$4:$C$233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83" i="41" l="1"/>
  <c r="D182" i="41" s="1"/>
  <c r="D181" i="41" s="1"/>
  <c r="D160" i="41"/>
  <c r="D153" i="41"/>
  <c r="D152" i="41" s="1"/>
  <c r="D140" i="41"/>
  <c r="D118" i="41"/>
  <c r="D115" i="41" s="1"/>
  <c r="D112" i="41"/>
  <c r="D105" i="41" s="1"/>
  <c r="D102" i="41"/>
  <c r="D95" i="41" s="1"/>
  <c r="D86" i="41"/>
  <c r="D84" i="41"/>
  <c r="G71" i="41"/>
  <c r="F71" i="41"/>
  <c r="F18" i="41" s="1"/>
  <c r="F6" i="41" s="1"/>
  <c r="F4" i="41" s="1"/>
  <c r="E71" i="41"/>
  <c r="D71" i="41"/>
  <c r="D64" i="41"/>
  <c r="G63" i="41"/>
  <c r="F63" i="41"/>
  <c r="E63" i="41"/>
  <c r="D63" i="41"/>
  <c r="D62" i="41"/>
  <c r="D61" i="41"/>
  <c r="D49" i="41"/>
  <c r="D47" i="41"/>
  <c r="D39" i="41"/>
  <c r="D27" i="41"/>
  <c r="D23" i="41" s="1"/>
  <c r="D18" i="41" s="1"/>
  <c r="D20" i="41"/>
  <c r="E18" i="41"/>
  <c r="E6" i="41" s="1"/>
  <c r="E4" i="41" s="1"/>
  <c r="D10" i="41"/>
  <c r="G9" i="41"/>
  <c r="F9" i="41"/>
  <c r="E9" i="41"/>
  <c r="D9" i="41"/>
  <c r="D8" i="41" s="1"/>
  <c r="D7" i="41" s="1"/>
  <c r="G8" i="41"/>
  <c r="F8" i="41"/>
  <c r="E8" i="41"/>
  <c r="G7" i="41"/>
  <c r="F7" i="41"/>
  <c r="E7" i="41"/>
  <c r="F19" i="34"/>
  <c r="F18" i="34"/>
  <c r="F18" i="33"/>
  <c r="F19" i="33"/>
  <c r="E11" i="29"/>
  <c r="G18" i="41" l="1"/>
  <c r="G6" i="41" s="1"/>
  <c r="G4" i="41" s="1"/>
  <c r="D6" i="41"/>
  <c r="D139" i="41"/>
  <c r="D138" i="41" s="1"/>
  <c r="D4" i="41" s="1"/>
  <c r="F15" i="32" l="1"/>
  <c r="C15" i="32" l="1"/>
  <c r="D15" i="32"/>
  <c r="E15" i="32"/>
  <c r="F19" i="29"/>
  <c r="E11" i="33"/>
  <c r="E11" i="34"/>
  <c r="F20" i="33" l="1"/>
  <c r="B12" i="32" l="1"/>
  <c r="B13" i="32"/>
  <c r="B14" i="32"/>
  <c r="B15" i="32" l="1"/>
</calcChain>
</file>

<file path=xl/sharedStrings.xml><?xml version="1.0" encoding="utf-8"?>
<sst xmlns="http://schemas.openxmlformats.org/spreadsheetml/2006/main" count="496" uniqueCount="325">
  <si>
    <t>2024 წელი</t>
  </si>
  <si>
    <t>2025 წელი</t>
  </si>
  <si>
    <t>დასახელება</t>
  </si>
  <si>
    <t>პრიორიტეტის დასახელება, რომლის ფარგლებშიც ხორციელდება პროგრამა:</t>
  </si>
  <si>
    <t>პროგრამის კლასიფიკაციის კოდი:</t>
  </si>
  <si>
    <t>პროგრამის დასახელება:</t>
  </si>
  <si>
    <t>პროგრამის განმახორციელებელი:</t>
  </si>
  <si>
    <t>პროგრამის განხორციელების პერიოდი:</t>
  </si>
  <si>
    <t>პროგრამის მიზანი</t>
  </si>
  <si>
    <t>პროგრამის აღწერა</t>
  </si>
  <si>
    <t>სულ</t>
  </si>
  <si>
    <t>მოსალოდნელი საბოლოო შედეგი</t>
  </si>
  <si>
    <t>ქვეპროგრამის დასახელება</t>
  </si>
  <si>
    <t>ინდიკატორის დასახელება</t>
  </si>
  <si>
    <t>ზომის ერთეული</t>
  </si>
  <si>
    <t>მონაცემთა მოგროვების მეთოდი</t>
  </si>
  <si>
    <t>რისკი</t>
  </si>
  <si>
    <t>პროგრამის დასახელება, რის ფარგლებშიც ხორციელდება ქვეპროგრამა:</t>
  </si>
  <si>
    <t>ქვეპროგრამის კლასიფიკაციის კოდი:</t>
  </si>
  <si>
    <t>ქვეპროგრამის დასახელება:</t>
  </si>
  <si>
    <t>ქვეპროგრამის განმახორციელებელი:</t>
  </si>
  <si>
    <t>ქვეპროგრამის მიზანი</t>
  </si>
  <si>
    <t>ქვეპროგრამის აღწერა</t>
  </si>
  <si>
    <t>ქვეპროგრამის დაფინანსების წყარო</t>
  </si>
  <si>
    <t>სულ ქვეპროგრამის  ბიუჯეტი</t>
  </si>
  <si>
    <t>რაოდენობა</t>
  </si>
  <si>
    <t>სულ (ლარი)</t>
  </si>
  <si>
    <t>ქვეპროგრამის განხორციელების დროითი გეგმა</t>
  </si>
  <si>
    <t>მოსალოდნელი შუალედური შედეგი</t>
  </si>
  <si>
    <t xml:space="preserve">    სხვა წყარო</t>
  </si>
  <si>
    <t>შუალედური შედეგის შეფასების ინდიკატორი</t>
  </si>
  <si>
    <t>პროდუქტი</t>
  </si>
  <si>
    <t xml:space="preserve">   სახელმწიფო ბიუჯეტი</t>
  </si>
  <si>
    <t>სულ პროგრამის ბიუჯეტი</t>
  </si>
  <si>
    <t>ცდომილების ალბათობა (%)</t>
  </si>
  <si>
    <t xml:space="preserve">   მუნიციპალური ბიუჯეტი</t>
  </si>
  <si>
    <t>X</t>
  </si>
  <si>
    <t>II კვარტალი</t>
  </si>
  <si>
    <t>III კვარტალი</t>
  </si>
  <si>
    <t>IV კვარტალი</t>
  </si>
  <si>
    <t>I კვარტალი</t>
  </si>
  <si>
    <t>ერთეულის საშუალო ფასი (ლარი)</t>
  </si>
  <si>
    <t>მონაცემთა წყარო</t>
  </si>
  <si>
    <t>მათ შორის კაპიტალური პროექტები</t>
  </si>
  <si>
    <t>შუალედური შედეგი</t>
  </si>
  <si>
    <t>ჩამდინარე წყლების მართვა (030301)</t>
  </si>
  <si>
    <t xml:space="preserve">ჩამდინარე წყლების მართვა </t>
  </si>
  <si>
    <t>030301</t>
  </si>
  <si>
    <t>0303</t>
  </si>
  <si>
    <t>მიუსაფარი ცხოველების მოვლა-პატრონობა (030302)</t>
  </si>
  <si>
    <t>მუნიციპალიტეტში სანიტარულ-ჰიგიენური მდგომარეობის დაცვა</t>
  </si>
  <si>
    <t xml:space="preserve">მიუსაფარი ცხოველების მოვლა-პატრონობა </t>
  </si>
  <si>
    <t>030302</t>
  </si>
  <si>
    <t xml:space="preserve">სასაფლაოების ტერიტორიის მოწესრიგება </t>
  </si>
  <si>
    <t>030303</t>
  </si>
  <si>
    <t>ჯამი</t>
  </si>
  <si>
    <t>ა(ა)ი.პ.ოზურგეთის მუნიციპალიტეტის მომსახურების ცენტრი</t>
  </si>
  <si>
    <t>უზრუნველყოფილია მუნიციპალიტეტის ტერიტორიაზე სანიტარულ-ჰიგიენური მდგომარეობის დაცვა</t>
  </si>
  <si>
    <t xml:space="preserve">მუნიციპალიტეტის ტერიტორიაზე ჩამდინარე წყლების მართვა, რათა შემცირდეს წყალმოვარდნების რისკი </t>
  </si>
  <si>
    <t xml:space="preserve">მუნიციპალიტეტის ტერიტორიაზე უზრუნველყოფილია ჩამდინარე წყლების მართვა </t>
  </si>
  <si>
    <t xml:space="preserve">მუნიციპალიტეტის ტერიტორიაზე რქოსანი პირუტყვის გადაადგილების კონტროლი და მიუსაფარი ცხოველების პოპულაციის მართვა </t>
  </si>
  <si>
    <t>ქვეპროგრამა ითვალისწინებს მუნიციპალიტეტის ტერიტორიაზე არსებულ 137 სასაფლაოსთან ( მ.შ ქალაქის ტერიტორიაზე არსებულ 7 და მუნიციპალიტეტის სოფლებსა და დაბებში 130) მისასვლელი გზებისა და უპატრონო საფლავების გაცელვა-გაწმენდას, შხამ-ქიმიკატებით დამუშავებას, ღობეების აღდგენითი სამუშაოების  ჩატარებას,სასაფლაოების ტერიტორიაზე არსებული ხე-ბუჩქნარის სანიტარული ჭრის ჩატარებას. ბალახის, ბუჩქების და ხეების მოვლა, სტრუქტურის წესრიგში მოყვანა, სასაფლაოს მოვლა-პატრონობისათვის საჭირო მანქანა-დანადგარებისა და მოწყობილობების შეძენა და მომსახურეობა.</t>
  </si>
  <si>
    <t>მუნიციპალური სასაფლაოების მოვლა-პატრონობა</t>
  </si>
  <si>
    <t>მუნიციპალური სასაფლაოების მოვლა-პატრონობა (030303)</t>
  </si>
  <si>
    <t>სასაფლაოების მოვლა-პატრონობა</t>
  </si>
  <si>
    <t>მოწესრიგებულია მუნიციპალური სასაფლაოები</t>
  </si>
  <si>
    <t>სასაფლაოების რაოდენობა</t>
  </si>
  <si>
    <t>მაწანწალა ძაღლების  დაჭერას , თავშესაფარში გადაყვანას შემდომში სამედიცინო სამუშაოების ჩატარებისა და მის ბუნებრივ არიალში დაბრუნება</t>
  </si>
  <si>
    <t>დასუფთავება და გარემოს დაცვა</t>
  </si>
  <si>
    <t>გაეროს მდგრადი განვითარების მიზანი (SDG), რომლის მიღწევასაც ემსახურება პროგრამა</t>
  </si>
  <si>
    <t>გენდერული</t>
  </si>
  <si>
    <t>არა</t>
  </si>
  <si>
    <t>გაეროს მდგრადი განვითარების მიზანი (SDG), რომლის მიღწევასაც ემსახურება ქვეპროგრამა</t>
  </si>
  <si>
    <t>ქვეპროგრამა ითვალისწინებს მუნიციპალიტეტი სანიაღვრე ქსელების და კოლექტორების მოვლა-პატრონობას, გარკვეული ნაწილის აღდგენა-რეაბილიტაციას და სარეკონსტრუქციო სამუშაოებს. სანიაღვრე ქსელებისა და კოლექტორების გარკვეული ნაწილი ამორტიზირებულია და მოითხოვს განახლებას. პროგრამა ითვალისწინებს მუნიციპალიტეტის ქუჩების სანიაღვრე ქსელების მოვლა-პატრონობას (ექსპლუატაცია), მიმდინარე შეკეთებას, სანიაღვრე კოლექტორების, წვიმმიმღებების, საკონტროლო ჭების, გვერდმიმღებების მოწყობას.</t>
  </si>
  <si>
    <t xml:space="preserve">მიზანი 11 - მდგრადი ქალაქები და დასახლებები;                                                                                </t>
  </si>
  <si>
    <t xml:space="preserve">უზრუნველყოფილია მიუსაფარი ცხოველების მართვა და გაკონტროლებულია ქალაქში შინაური პირუტყვის გადაადგილება </t>
  </si>
  <si>
    <t>მიზანი 15 - დედამიწის ეკოსისტემები</t>
  </si>
  <si>
    <t>ძაღლების რაოდენობა, რომელთაც ჩაუტარდათ  სტერილიზაცია, ვაქცინაცია, დაბირკვა</t>
  </si>
  <si>
    <t>მიუსაფარი ცხოველების პოპულაციის რეგულირების  ღონისძიებების რაოდენობა (სტერილიზაცია, ვაქცინაცია)</t>
  </si>
  <si>
    <t>ა(ა)ი.პ ოზურგეთის მომსახურების ცენტრი</t>
  </si>
  <si>
    <t>ა(ა)ი,პ ოზურგეთის მომსახურების ცენტრი</t>
  </si>
  <si>
    <t>სანიაღვრე ქსელის საერთო სიგრძის წილი, რომელიც მართვაც ხდება</t>
  </si>
  <si>
    <t>პროცენტი</t>
  </si>
  <si>
    <t xml:space="preserve">სანიაღვრე  ქსელის წილი, რომელის მოვლა-პატრონობაც ხდება </t>
  </si>
  <si>
    <t>მონიტორინგი</t>
  </si>
  <si>
    <t>ფორს-მაჟორი</t>
  </si>
  <si>
    <t>10% - ით ზრდა</t>
  </si>
  <si>
    <t>ქალაქში შინაური პირუტყვის მოძრაობის დროს გამოწერილი ჯარიმების რაოდენობა</t>
  </si>
  <si>
    <t>50 ჰა</t>
  </si>
  <si>
    <t>სასაფლაოების საერთო ფართობი, რომლის მოვლა-პატრონობაც ხდება</t>
  </si>
  <si>
    <t>პროგრამა ითვალისწინებს მუნიციპალიტეტი სანიაღვრე ქსელების და კოლექტორების მოვლა-პატრონობას, გარკვეული ნაწილის აღდგენა-რეაბილიტაციას და სარეკონსტრუქციო სამუშაოებს. სანიაღვრე ქსელებისა და კოლექტორების გარკვეული ნაწილი ამორტიზირებულია და მოითხოვს განახლებას. პროგრამა ითვალისწინებს მუნიციპალიტეტის ქუჩების სანიაღვრე ქსელების მოვლა-პატრონობას (ექსპლოატაცია), მიმდინარე შეკეთებას, სანიაღვრე კოლექტორების, წვიმმიმღებების, საკონტროლო ჭების, გვერდმიმღებების მოწყობას. პროგრამის ფარგლებში ასევე მოხდება მსხვილფეხა რქოსანი  პირუტყვის ქალაქში უკონტროლო გადაადგილების აღკვეთა, მაწანწალა ძაღლების  დაჭერა, თავშესაფარში გადაყვანა შემდომში სამედიცინო სამუშაოების (სტერილიზაცია, კასტრაცია, პარაზიტებზე დამუშავება, იდენტიფიცირება (ყურის კლიპის მეშვეობით ცოფზე აცრა) ჩატარება და მის ბუნებრივ არიალში დაბრუნება.  პროგრამა  ასევე ითვალისწინებს მუნიციპალიტეტის ტერიტორიაზე არსებულ სასაფლაოებთან მისასვლელი გზებისა და უპატრონო საფლავების გაცელვა-გაწმენდას,შხამ-ქიმიკატებით დამუშავებას, ღობეების აღდგენითი სამუშაოების  ჩატარებას, სასაფლაოების ტერიტორიაზე არსებული ხე-ბუჩქნარის სანიტარული ჭრის ჩატარებას.</t>
  </si>
  <si>
    <t>მიზანი 11 - მდგრადი ქალაქები და დასახლებები; 
მიზანი 15 - დედამიწის ეკოსისტემები</t>
  </si>
  <si>
    <t>ჩამდინარე წყლების მართვა</t>
  </si>
  <si>
    <t>პროგრამის/ქვეპროგრამის/ღონისძიების ხარჯთაღიცხვა     ფორმა N4</t>
  </si>
  <si>
    <t>ორგ.კოდი</t>
  </si>
  <si>
    <t>2018 წლის ფაქტიური ხარჯი</t>
  </si>
  <si>
    <t>2025 წლის პროგნოზი</t>
  </si>
  <si>
    <t>2026 წლის პროგნოზი</t>
  </si>
  <si>
    <t>სულ ჯამი</t>
  </si>
  <si>
    <t>მომუშავეთა რიცხოვნობა</t>
  </si>
  <si>
    <t>ხარჯები</t>
  </si>
  <si>
    <t>შრომის ანაზღაურება</t>
  </si>
  <si>
    <t>ხელფასი</t>
  </si>
  <si>
    <t>ხელფასები ფულადი ფორმით</t>
  </si>
  <si>
    <t>თანამდებობრივი სარგო</t>
  </si>
  <si>
    <t>წოდებრივი სარგო</t>
  </si>
  <si>
    <t>პრემია</t>
  </si>
  <si>
    <t>დანამატი</t>
  </si>
  <si>
    <t>ჰონორარი</t>
  </si>
  <si>
    <t>კომპენსაცია</t>
  </si>
  <si>
    <t>ხელფასები სასაქონლო ფორმით</t>
  </si>
  <si>
    <t>სოციალური შენატანები</t>
  </si>
  <si>
    <t>საქონელი და მომსახურება</t>
  </si>
  <si>
    <t>შტატგარეშე მომუშავეთა ანაზღაურება</t>
  </si>
  <si>
    <t>მივლინებები</t>
  </si>
  <si>
    <t>მივლინება ქვეყნის შიგნით</t>
  </si>
  <si>
    <t>მივლინება ქვეყნის გარეთ</t>
  </si>
  <si>
    <t>ოფისის ხარჯები</t>
  </si>
  <si>
    <t>საკანცელარიო, საწერ-სახაზავი ქაღალდის, საბუღალტრო ბლანკების, ბიულეტინების, საკანცელარიო წიგნების და სხვა ანალოგიური მასალების შეძენა</t>
  </si>
  <si>
    <t>კომპიუტერული პროგრამების შეძენის და განახლების ხარჯი</t>
  </si>
  <si>
    <t>ნორმატიული აქტების, საცნობარო და სპეციალური ლიტერატურის,  ჟურნალ-გაზეთის შეძენა და ყველა სახის საგამომცემლო-სასტამბო (არაძირითადი საქმიანობის) ხარჯები</t>
  </si>
  <si>
    <t>მცირეფასიანი საოფისე ტექტნიკის შეძენა და დამონტაჟების ხარჯი</t>
  </si>
  <si>
    <t>ტელევიზორი</t>
  </si>
  <si>
    <t>მაცივარი</t>
  </si>
  <si>
    <t>კომპიუტერული ტექნიკა</t>
  </si>
  <si>
    <t>ასლგადამღები</t>
  </si>
  <si>
    <t>კარტრიჯების შეძენა და დატუმბვა</t>
  </si>
  <si>
    <t>ფოტო-ვიდეო-აუდიო აპარატურა</t>
  </si>
  <si>
    <t>მობილური ტელეფონი</t>
  </si>
  <si>
    <t>ტელეფონის და ფაქსის აპარატი</t>
  </si>
  <si>
    <t>მუსიკალური ინსტრუმენტი</t>
  </si>
  <si>
    <t>გამათბობელი და გამაგრილებელი ტექნიკა</t>
  </si>
  <si>
    <t xml:space="preserve">სხვა მცირეფასიანი საოფისე ტექნიკის შეძენასა და დამონტაჟებასთან დაკავშირებული ხარჯი </t>
  </si>
  <si>
    <t>საოფისე ინვენტარის შეძენა და დამონტაჟების ხარჯი</t>
  </si>
  <si>
    <t>საოფისე ავეჯი</t>
  </si>
  <si>
    <t>რბილი ავეჯი</t>
  </si>
  <si>
    <t xml:space="preserve">სხვა საოფისე მცირეფასიანი ინვენტარის შეძენასა და დამონტაჟებასთან დაკავშირებული ხარჯი </t>
  </si>
  <si>
    <t>ოფისისათვის სანიტარული საგნებისა და საჭირო მასალების შეძენის ხარჯი</t>
  </si>
  <si>
    <t xml:space="preserve">   რეცხვის, ქიმწმენდის და სანიტარული საგნების შეძენი ხარჯი </t>
  </si>
  <si>
    <t xml:space="preserve">შენობა-ნაგებობის და მათი მიმდებარე ტერიტორიის მიმდინარე რემონტის ხარჯი </t>
  </si>
  <si>
    <t xml:space="preserve">საოფისე ტექნიკის, ინვენტარის, მანქანა-დანადგარების მოვლა-შენახვის, ექსპლუატაციისა და მიმდინარე რემონტის ხარჯი </t>
  </si>
  <si>
    <t xml:space="preserve">კავშირგაბმულობის ხარჯი </t>
  </si>
  <si>
    <t>საფოსტო მომსახურების ხარჯი</t>
  </si>
  <si>
    <t xml:space="preserve">კომუნალური ხარჯი </t>
  </si>
  <si>
    <t>ელექტროენერგიის ხარჯი</t>
  </si>
  <si>
    <t>წყლის ხარჯი</t>
  </si>
  <si>
    <t>ბუნებრივი და თხევადი არის ხარჯი</t>
  </si>
  <si>
    <t>კანალიზაციისა და ასინილიზაციის ხარჯი</t>
  </si>
  <si>
    <t xml:space="preserve">გათბობისა და გათბობის მიზნით სხვა საწვავისა და ნედლეულის შეძენის ხარჯი </t>
  </si>
  <si>
    <t xml:space="preserve">შენობა-ნაგებობის და მათი მიმდებარე ტერიტორიების მოვლა/დასუფთავების ხარჯი </t>
  </si>
  <si>
    <t xml:space="preserve">სამსახურებრივ მოვალეობასთან დაკავშირებული ბინით სარგებლობის კომუნალური ხარჯი </t>
  </si>
  <si>
    <t>სამსახურებრივი ცხოველების მოვლა-შენახვასთან და აღკაზმულობასთან დაკავშირებული ხარჯი</t>
  </si>
  <si>
    <t xml:space="preserve">ოფისის ხარჯი რომელიც არ არის კლასიფიცირებული </t>
  </si>
  <si>
    <t xml:space="preserve">წარმომადგენლობითი ხარჯები </t>
  </si>
  <si>
    <t xml:space="preserve">კვების ხარჯები </t>
  </si>
  <si>
    <t xml:space="preserve">სამედიცინო ხარჯები </t>
  </si>
  <si>
    <t xml:space="preserve">რბილი ინვენტარის, უნიფორმის შეძენის და პირად ჰიგიენასთან დაკავშირებული ხარჯები </t>
  </si>
  <si>
    <t xml:space="preserve">ტრანსპორტის, ტექნიკისა და იარაღის ექსპლოატაციისა და მოვლა-შენახვის ხარჯები </t>
  </si>
  <si>
    <t xml:space="preserve">      საწვავ/საპოხი მასალების შეძენის ხარჯი</t>
  </si>
  <si>
    <t xml:space="preserve">მიმდინარე რემონტის ხარჯი </t>
  </si>
  <si>
    <t>ექსპლუატაციის, მოვლა-შენახვის და სათადარიგო ნაწილების შეძენის ხარჯი</t>
  </si>
  <si>
    <t xml:space="preserve">ტრანსპორტის დაქირავების (გადაზიდვა-გადაყვანის) ხარჯი </t>
  </si>
  <si>
    <t xml:space="preserve">მცირეფასიანი ინსტრუმენტებისა და ხელსაწყოების შეძენა შენახვის ხარჯი </t>
  </si>
  <si>
    <t xml:space="preserve">ტრანსპორტის, ტექნიკისა და იარაღის ექსპლოატაციის და მოვლა-შენახვის არაკლასიფიცირებული ხარჯები </t>
  </si>
  <si>
    <t xml:space="preserve">სამხედრო ტექნიკისა და ტყვია-წამლის შეძენის ხარჯი </t>
  </si>
  <si>
    <t>სხვა დანარჩენი საქონელი და მომსახურება</t>
  </si>
  <si>
    <t xml:space="preserve">ბანკის მომსახურების ხარჯი </t>
  </si>
  <si>
    <t xml:space="preserve">დიპლომატიური დაწესებულების შენახვისა და ატაშატის ხარჯი </t>
  </si>
  <si>
    <t xml:space="preserve">ექსპერტიზის და შემოწმების ხარჯი </t>
  </si>
  <si>
    <t xml:space="preserve">კადრების მომზადება-გადამზადებასთან, კვალიფიკაციის ამაღლებასა და სტაჟირებასთან დაკავშირებული ხარჯი </t>
  </si>
  <si>
    <t xml:space="preserve">რეკლამის ხარჯი </t>
  </si>
  <si>
    <t xml:space="preserve">სესიების, კონფერენციების, ყრილობების, სემინარების და სხვა სამუშაო შეხვედრების ორგანიზების ხარჯი </t>
  </si>
  <si>
    <t xml:space="preserve">საკონსულტაციო, სანოტარო, თარჯიმნის და თარგმნის მომსახურების ხარჯი </t>
  </si>
  <si>
    <t xml:space="preserve">აუდიტორული მომსახურების ხარჯი </t>
  </si>
  <si>
    <t xml:space="preserve">საარქივო მომსახურების ხარჯი </t>
  </si>
  <si>
    <t xml:space="preserve">შენობა-ნაგებობის დაცვის ხარჯი </t>
  </si>
  <si>
    <t xml:space="preserve">ბინის ქირა </t>
  </si>
  <si>
    <t>კულტურული, სპორტული, საგანმანათლებლო, საგამოფენო ღონისძიებების და მაუწყებლობის ხარჯები</t>
  </si>
  <si>
    <t xml:space="preserve">სხვა დანარჩენ საქონელსა და მომსახურებაზე გაწეული დანარჩენი ხარჯი </t>
  </si>
  <si>
    <t>ძირითადი კაპიტალის მომსახურება</t>
  </si>
  <si>
    <t xml:space="preserve">საგარეო ვალდებულებებზე </t>
  </si>
  <si>
    <t xml:space="preserve">ორმხრივ კრედიტორებზე </t>
  </si>
  <si>
    <t xml:space="preserve">მრავალმხრივ კრედიტორებზე </t>
  </si>
  <si>
    <t xml:space="preserve">კომერციულ ორგანიზაციებზე </t>
  </si>
  <si>
    <t xml:space="preserve">სხვა საგარეო ვალდებულებებზე </t>
  </si>
  <si>
    <t xml:space="preserve">საშინაო ერთეულებზე გარდა სახელმწიფო ერთეულებისა </t>
  </si>
  <si>
    <t xml:space="preserve">სახელმწიფო ერთეულებიდან აღებულ საშინაო ვალდებულებებზე </t>
  </si>
  <si>
    <t>სუბსიდიები</t>
  </si>
  <si>
    <t>გრანტები</t>
  </si>
  <si>
    <t xml:space="preserve">გრანტები უცხო სახელმწიფოთა მთავრობებს </t>
  </si>
  <si>
    <t xml:space="preserve">მიმდინარე </t>
  </si>
  <si>
    <t>კაპიტალური</t>
  </si>
  <si>
    <t xml:space="preserve">გრანტები საერთაშორისო ორგანიზაციებს </t>
  </si>
  <si>
    <t xml:space="preserve">გრანტები სხვა დონის სახელმწიფო ერთეულებს </t>
  </si>
  <si>
    <t>სოციალური უზრუნველყოფა</t>
  </si>
  <si>
    <t xml:space="preserve">სოციალური დაზღვევა </t>
  </si>
  <si>
    <t xml:space="preserve">ფულადი ფორმით </t>
  </si>
  <si>
    <t xml:space="preserve">სასაქონლო ფორმით </t>
  </si>
  <si>
    <t xml:space="preserve">სოციალური დახმარება </t>
  </si>
  <si>
    <t xml:space="preserve">დამქირავებლის მიერ გაწეული სოციალური დახმარება </t>
  </si>
  <si>
    <t>სხვა ხარჯები</t>
  </si>
  <si>
    <t xml:space="preserve">ქონებასთან დაკავშირებული ხარჯები, გარდა პროცენტისა </t>
  </si>
  <si>
    <t xml:space="preserve">სხვადასხვა ხარჯები </t>
  </si>
  <si>
    <t xml:space="preserve">სხვადასხვა მიმდინარე ხარჯები </t>
  </si>
  <si>
    <t xml:space="preserve">სასამართლოებისა და სხვა კვაზი-სასამართლო ორგანოების გადაწყვეტილებით დაკისრებული სააღსრულებლო ხარჯი </t>
  </si>
  <si>
    <t xml:space="preserve">შენობების დაზღვევის ხარჯი </t>
  </si>
  <si>
    <t xml:space="preserve">დანადგარების დაზღვევის ხარჯი </t>
  </si>
  <si>
    <t xml:space="preserve">სატრანსპორტო საშუალებების დაზღვევის ხარჯი </t>
  </si>
  <si>
    <t xml:space="preserve">პერსონალის დაზღვევის ხარჯი </t>
  </si>
  <si>
    <t xml:space="preserve">დაზღვევის სხვა ხარჯები </t>
  </si>
  <si>
    <t xml:space="preserve">მოსწავლეთა ვაუჩერების ხარჯი </t>
  </si>
  <si>
    <t xml:space="preserve">სახელმწიფო სასწავლო გრანტების ხარჯი </t>
  </si>
  <si>
    <t xml:space="preserve">სახელმწიფო სასწავლო სტიპენდიების ხარჯი </t>
  </si>
  <si>
    <t xml:space="preserve">პრეზიდენტის სახელობის გრანტების ხარჯი </t>
  </si>
  <si>
    <t xml:space="preserve">პრეზიდენტის სახელობის სტიპენდიების ხარჯი </t>
  </si>
  <si>
    <t xml:space="preserve">პრეზიდენტის სახელობის სამეცნიერო გრანტების ხარჯი </t>
  </si>
  <si>
    <t xml:space="preserve">სხვა სახელობის სტიპენდიებისა და გრანტების ხარჯი </t>
  </si>
  <si>
    <t xml:space="preserve">სტიქიური უბედურებების შედეგად მიყენებული ზიანის ხარჯი </t>
  </si>
  <si>
    <t xml:space="preserve">გადასახადები (გარდა საშემოსავლო და საქონლის ღირებულებაში აღრიცხული დღგ-ისა და საბაჟო მოსაკრებლისა) </t>
  </si>
  <si>
    <t xml:space="preserve">მოსაკრებლები </t>
  </si>
  <si>
    <t xml:space="preserve">საკომისიოები </t>
  </si>
  <si>
    <t xml:space="preserve">სხვადასხვა მიმდინარე ხარჯების სხვა დანარჩენი მიმდინარე ხარჯი </t>
  </si>
  <si>
    <t>სხვადასხვა კაპიტალური ხარჯები</t>
  </si>
  <si>
    <t>არაფინანსური აქტივების ზრდა</t>
  </si>
  <si>
    <t xml:space="preserve">ძირითადი აქტივები </t>
  </si>
  <si>
    <t xml:space="preserve">შენობა-ნაგებობები </t>
  </si>
  <si>
    <t xml:space="preserve">საცხოვრებელი შენობები </t>
  </si>
  <si>
    <t xml:space="preserve">არასაცხოვრებელი შენობები </t>
  </si>
  <si>
    <t xml:space="preserve">საგზაო მაგისტრალები </t>
  </si>
  <si>
    <t xml:space="preserve">ქუჩები </t>
  </si>
  <si>
    <t xml:space="preserve">გზები </t>
  </si>
  <si>
    <t xml:space="preserve">ხიდები </t>
  </si>
  <si>
    <t xml:space="preserve">გვირაბები </t>
  </si>
  <si>
    <t xml:space="preserve">საკანალიზაციო და წყლის მომარაგების სისტემები </t>
  </si>
  <si>
    <t xml:space="preserve">ელექტრო გადაცემი ხაზები </t>
  </si>
  <si>
    <t xml:space="preserve">მილსადენები </t>
  </si>
  <si>
    <t xml:space="preserve">სხვა შენობა-ნაგებობები </t>
  </si>
  <si>
    <t xml:space="preserve">მანქანა დანადგარები და ინვენტარი </t>
  </si>
  <si>
    <t xml:space="preserve">სატრანსპორტო საშუალებები </t>
  </si>
  <si>
    <t xml:space="preserve">სატვირთო ავტომობილი </t>
  </si>
  <si>
    <t xml:space="preserve">მაღალი გამავლობის მსუბუქი ავტომობილი </t>
  </si>
  <si>
    <t>მსუბუქი ავტომობილი</t>
  </si>
  <si>
    <t xml:space="preserve">ტრაქტორები, კომბაინები და სხვა სასოფლო-სამეურნეო ტექნიკა </t>
  </si>
  <si>
    <t xml:space="preserve">ბულდოზერები და სხვა დანარჩენი სპეციალური ტექნიკა </t>
  </si>
  <si>
    <t xml:space="preserve">სხვა სატრანსპორტო საშუალებები </t>
  </si>
  <si>
    <t xml:space="preserve">სხვა მანქანა-დანადგარები და ინვენტარის შეძენა </t>
  </si>
  <si>
    <t>ტელევიზორის შეძენა</t>
  </si>
  <si>
    <t xml:space="preserve">მაცივრის შეძენა </t>
  </si>
  <si>
    <t xml:space="preserve">კომპიუტერის შეძენა </t>
  </si>
  <si>
    <t xml:space="preserve">მობილური ტელეფონის შეძენა </t>
  </si>
  <si>
    <t>პრინტერის, სკანერის და ასლგადამღების შეძენა</t>
  </si>
  <si>
    <t xml:space="preserve">უწყვეტი კვების წყაროს შეძენა </t>
  </si>
  <si>
    <t xml:space="preserve">ხმის ჩამწერი აპარატურის შეძენა </t>
  </si>
  <si>
    <t xml:space="preserve">ფოტოაპარატის შეძენა </t>
  </si>
  <si>
    <t xml:space="preserve">ვიდეო-აუდიო აპარატურის შეძენა </t>
  </si>
  <si>
    <t xml:space="preserve">ტელეფონის, ფაქსის აპარატის შეძენა </t>
  </si>
  <si>
    <t xml:space="preserve">მუსიკალური ინსტრუმენტის შეძენა </t>
  </si>
  <si>
    <t xml:space="preserve">სამედიცინო აპარატურის და ხელსაწყოების შეძენა </t>
  </si>
  <si>
    <t xml:space="preserve">ოპტიკური ხელსაწყოს შეძენა </t>
  </si>
  <si>
    <t xml:space="preserve">ავეჯის შეძენა </t>
  </si>
  <si>
    <t xml:space="preserve">რბილი ავეჯის შეძენა </t>
  </si>
  <si>
    <t xml:space="preserve">მაჯის და სხვა ტიპის საათის შეძენა </t>
  </si>
  <si>
    <t xml:space="preserve">სპორტული საქონელის შეძენა </t>
  </si>
  <si>
    <t xml:space="preserve">       ნახატის, ქანდაკების, ხელოვნების სხვა ნიმუშების, ანტიკვარიატის და    ძვირადღირებული კოლექციების შეძენა </t>
  </si>
  <si>
    <t xml:space="preserve">კოსტიუმების შეძენა </t>
  </si>
  <si>
    <t xml:space="preserve">სხვა მანქანა-დანადგარები და ინვენტარის შეძენა რომელიც არ არის კლასიფიცირებული </t>
  </si>
  <si>
    <t xml:space="preserve">სხვა ძირითადი აქტივები </t>
  </si>
  <si>
    <t xml:space="preserve">კულტივურებული აქტივები </t>
  </si>
  <si>
    <t xml:space="preserve">არამატერიალური ძირითადი აქტივები </t>
  </si>
  <si>
    <t xml:space="preserve">ლიცენზიები </t>
  </si>
  <si>
    <t xml:space="preserve">სხვა არამატერიალური ძირითადი აქტივები </t>
  </si>
  <si>
    <t xml:space="preserve">მატერიალური მარაგები </t>
  </si>
  <si>
    <t xml:space="preserve">სტრატეგიული მარაგები </t>
  </si>
  <si>
    <t xml:space="preserve">სხვა მატერიალური მარაგები </t>
  </si>
  <si>
    <t xml:space="preserve">ნედლეული და მასალები </t>
  </si>
  <si>
    <t xml:space="preserve">დაუმთავრებელი წარმოება </t>
  </si>
  <si>
    <t xml:space="preserve">მზა პროდუქცია </t>
  </si>
  <si>
    <t xml:space="preserve">შემდგომი რეალიზაციისათვის შეძენილი საქონელი </t>
  </si>
  <si>
    <t xml:space="preserve">ფასეულობები </t>
  </si>
  <si>
    <t xml:space="preserve">არაწარმოებული აქტივები  </t>
  </si>
  <si>
    <t xml:space="preserve">მიწა </t>
  </si>
  <si>
    <t xml:space="preserve">წიაღისეული </t>
  </si>
  <si>
    <t xml:space="preserve">სხვა ბუნებრივი აქტივები </t>
  </si>
  <si>
    <t xml:space="preserve">რადიოსიხშირული სპექტრით სარგებლობის ლიცენზია </t>
  </si>
  <si>
    <t xml:space="preserve">სხვა დანარჩენი ბუნებრივი აქტივები </t>
  </si>
  <si>
    <t xml:space="preserve">არაწარმოებული არამატერიალური აქტივები </t>
  </si>
  <si>
    <t xml:space="preserve">ფინანსური აქტივების ზრდა </t>
  </si>
  <si>
    <t xml:space="preserve">საშინაო </t>
  </si>
  <si>
    <t xml:space="preserve">ფასიანი ქაღალდები, გარდა აქციებისა </t>
  </si>
  <si>
    <t xml:space="preserve">სესხები </t>
  </si>
  <si>
    <t xml:space="preserve">აქციები და სხვა კაპიტალი </t>
  </si>
  <si>
    <t xml:space="preserve">სადაზღვევო ტექნიკური რეზერვები </t>
  </si>
  <si>
    <t xml:space="preserve">წარმოებული ფინანსური ინსტრუმენტები </t>
  </si>
  <si>
    <t xml:space="preserve">სხვა დებიტორული დავალიანებები </t>
  </si>
  <si>
    <t xml:space="preserve">საგარეო </t>
  </si>
  <si>
    <t xml:space="preserve">დაზღვევის ტექნიკური რეზერვები  </t>
  </si>
  <si>
    <t xml:space="preserve">მონეტარული ოქრო და ნასესხობის სპეციალური უფლება </t>
  </si>
  <si>
    <t xml:space="preserve">ვალდებულებების კლება </t>
  </si>
  <si>
    <t xml:space="preserve">ვალუტა და დეპოზიტები  </t>
  </si>
  <si>
    <t>ფასიანი ქაღალდები, გარდა აქციებისა</t>
  </si>
  <si>
    <t xml:space="preserve">აქციები და სხვა კაპიტალი (მხოლოდ სახელმწიფო საწარმოები და ორგანიზაციები) </t>
  </si>
  <si>
    <t xml:space="preserve">სხვა კრედიტორული დავალიანებები </t>
  </si>
  <si>
    <t xml:space="preserve">დაზღვევის ტექნიკური რეზერვები </t>
  </si>
  <si>
    <t>2026 წელი</t>
  </si>
  <si>
    <t>მსხვილფეხა რქოსანი  პირუტყვის მუნიციპალიტეტის ტერიტორიაზე უკონტროლო გადაადგილების აღკვეთა</t>
  </si>
  <si>
    <t xml:space="preserve">უზრუნველყოფილია მიუსაფარი ცხოველების მართვა და გაკონტროლებულია მუნიციპალიტეტში შინაური პირუტყვის გადაადგილება </t>
  </si>
  <si>
    <t>ჩამდინარე წყლების მართვა (სანიაღვრე ქსელების გამართული ფუნქციონირება), მიუსაფარი ცხოველების მოვლა-პატრონობა, სასაფლაოების ტერიტორიის მოწესრიგება</t>
  </si>
  <si>
    <t>2027 წელი</t>
  </si>
  <si>
    <r>
      <t xml:space="preserve">მოსალოდნელი საბოლოო შედეგი </t>
    </r>
    <r>
      <rPr>
        <b/>
        <sz val="10"/>
        <rFont val="Sylfaen"/>
        <family val="1"/>
      </rPr>
      <t>(OUTCOME)</t>
    </r>
  </si>
  <si>
    <t>შედეგის ინდიკატორები</t>
  </si>
  <si>
    <t>გაზომვის ერთეული</t>
  </si>
  <si>
    <t>გეგმიური გადახრა</t>
  </si>
  <si>
    <t>პასუხისმგებელი (საბიუჯეტო ორგანიზაცია, სამსახური)</t>
  </si>
  <si>
    <t>მეთოდოლოგია</t>
  </si>
  <si>
    <t>2023 წელი (საბაზისო)</t>
  </si>
  <si>
    <t>სკოლისთვის მომზადებული ბავშვების რაოდენობა</t>
  </si>
  <si>
    <t xml:space="preserve">პროგრამის საბოლოო შედეგის ინდიკატორები   </t>
  </si>
  <si>
    <t>ქვეპროგრამა ითვალისწინებს მუნიციპალიტეტის ტერიტორიაზე რქოსანი პირუტყვის გადაადგილების კონტროლი და მიუსაფარი ცხოველების პოპულაციის მართვა .ქვეპროგრამა ითვალისწინებს მუნიციპალიტეტის ტერიტორიაზე ,წლის განმავლობაში დაახლოებით 273 ჰა-ზემსხვილფეხა  რქოსანი  პირუტყვის  უკონტროლო გადაადგილების აღკვეთას, 385 მაწანწალა ძაღლების  დაჭერას, თავშესაფარში გადაყვანას შემდომში სამედიცინო სამუშაოების (სტერილიზაცია, კასტრაცია, პარაზიტებზე დამუშავება, იდენტიფიცირება (ყურის კლიპის მეშვეობით ცოფზე აცრა) ჩატარებისა და მის ბუნებრივ არიალში დაბრუნებას.</t>
  </si>
  <si>
    <t>მსხვილფეხა რქოსანი  პირუტყვის მუნიციპალიტეტში უკონტროლო გადაადგილების აღკვეთა (273 ჰა)</t>
  </si>
  <si>
    <t>2024 წლის მოსალოდნელიხარჯი</t>
  </si>
  <si>
    <t>2027 წლის პროგნოზი</t>
  </si>
  <si>
    <t>2024 წელი (საბაზისო მაჩვენებელი)</t>
  </si>
  <si>
    <t>2025 წელი (მიზნობრივი მაჩვენებელი)</t>
  </si>
  <si>
    <t>2025-2028 წწ.</t>
  </si>
  <si>
    <t>2028 წელი</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</si>
</sst>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_(* \(#,##0.00\);_(* &quot;-&quot;??_);_(@_)"/>
    <numFmt numFmtId="164" formatCode="_-* #,##0.00_-;\-* #,##0.00_-;_-* &quot;-&quot;??_-;_-@_-"/>
    <numFmt numFmtId="165" formatCode="#,##0.0"/>
    <numFmt numFmtId="166" formatCode="#,##0.0\ _G_E_L"/>
    <numFmt numFmtId="167" formatCode="#,##0.000"/>
    <numFmt numFmtId="168" formatCode="_-* #,##0.00_₾_-;\-* #,##0.00_₾_-;_-* &quot;-&quot;??_₾_-;_-@_-"/>
  </numFmts>
  <fonts count="87">
    <font>
      <sz val="11"/>
      <color theme="1"/>
      <name val="Calibri"/>
      <family val="2"/>
      <charset val="1"/>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b/>
      <i/>
      <sz val="10"/>
      <color theme="1"/>
      <name val="Sylfaen"/>
      <family val="1"/>
      <charset val="204"/>
    </font>
    <font>
      <b/>
      <sz val="11"/>
      <color theme="8" tint="-0.249977111117893"/>
      <name val="Calibri"/>
      <family val="2"/>
      <charset val="204"/>
      <scheme val="minor"/>
    </font>
    <font>
      <b/>
      <sz val="10"/>
      <color theme="8" tint="-0.249977111117893"/>
      <name val="Sylfaen"/>
      <family val="1"/>
      <charset val="204"/>
    </font>
    <font>
      <sz val="9"/>
      <color theme="8" tint="-0.249977111117893"/>
      <name val="Calibri"/>
      <family val="2"/>
      <charset val="1"/>
      <scheme val="minor"/>
    </font>
    <font>
      <b/>
      <sz val="10"/>
      <color theme="8" tint="-0.249977111117893"/>
      <name val="Calibri"/>
      <family val="2"/>
      <charset val="1"/>
      <scheme val="minor"/>
    </font>
    <font>
      <b/>
      <sz val="10"/>
      <color theme="8" tint="-0.249977111117893"/>
      <name val="Calibri"/>
      <family val="2"/>
      <charset val="204"/>
      <scheme val="minor"/>
    </font>
    <font>
      <sz val="10"/>
      <color theme="8" tint="-0.249977111117893"/>
      <name val="Calibri"/>
      <family val="2"/>
      <charset val="204"/>
      <scheme val="minor"/>
    </font>
    <font>
      <b/>
      <sz val="11"/>
      <color theme="8" tint="-0.249977111117893"/>
      <name val="Sylfaen"/>
      <family val="1"/>
      <charset val="204"/>
    </font>
    <font>
      <sz val="11"/>
      <color theme="1"/>
      <name val="Sylfaen"/>
      <family val="1"/>
      <charset val="204"/>
    </font>
    <font>
      <b/>
      <sz val="11"/>
      <color theme="1"/>
      <name val="Sylfaen"/>
      <family val="1"/>
      <charset val="204"/>
    </font>
    <font>
      <sz val="9"/>
      <color theme="1"/>
      <name val="Sylfaen"/>
      <family val="1"/>
      <charset val="204"/>
    </font>
    <font>
      <sz val="10"/>
      <name val="Sylfaen"/>
      <family val="1"/>
      <charset val="204"/>
    </font>
    <font>
      <sz val="10"/>
      <name val="Calibri"/>
      <family val="2"/>
      <charset val="1"/>
      <scheme val="minor"/>
    </font>
    <font>
      <sz val="9"/>
      <name val="Calibri"/>
      <family val="2"/>
      <charset val="1"/>
      <scheme val="minor"/>
    </font>
    <font>
      <sz val="11"/>
      <name val="Sylfaen"/>
      <family val="1"/>
      <charset val="204"/>
    </font>
    <font>
      <sz val="11"/>
      <name val="Calibri"/>
      <family val="2"/>
      <charset val="204"/>
      <scheme val="minor"/>
    </font>
    <font>
      <sz val="11"/>
      <color theme="1"/>
      <name val="Calibri"/>
      <family val="2"/>
      <scheme val="minor"/>
    </font>
    <font>
      <sz val="11"/>
      <name val="Calibri"/>
      <family val="2"/>
      <scheme val="minor"/>
    </font>
    <font>
      <sz val="11"/>
      <color theme="1"/>
      <name val="Calibri"/>
      <family val="2"/>
      <charset val="1"/>
      <scheme val="minor"/>
    </font>
    <font>
      <sz val="10"/>
      <name val="Sylfaen"/>
      <family val="1"/>
    </font>
    <font>
      <sz val="10"/>
      <color rgb="FFFF0000"/>
      <name val="Calibri"/>
      <family val="2"/>
      <scheme val="minor"/>
    </font>
    <font>
      <b/>
      <sz val="10"/>
      <name val="Calibri"/>
      <family val="2"/>
      <scheme val="minor"/>
    </font>
    <font>
      <sz val="10"/>
      <name val="Calibri"/>
      <family val="2"/>
      <scheme val="minor"/>
    </font>
    <font>
      <sz val="10"/>
      <color theme="1"/>
      <name val="Calibri"/>
      <family val="2"/>
      <scheme val="minor"/>
    </font>
    <font>
      <sz val="10"/>
      <name val="Arial"/>
      <family val="2"/>
    </font>
    <font>
      <sz val="9"/>
      <name val="Arial"/>
      <family val="2"/>
    </font>
    <font>
      <sz val="9"/>
      <name val="Sylfaen"/>
      <family val="1"/>
    </font>
    <font>
      <b/>
      <sz val="11"/>
      <name val="Arial"/>
      <family val="2"/>
    </font>
    <font>
      <sz val="14"/>
      <name val="Arial"/>
      <family val="2"/>
      <charset val="204"/>
    </font>
    <font>
      <sz val="10"/>
      <name val="Arial"/>
      <family val="2"/>
      <charset val="204"/>
    </font>
    <font>
      <b/>
      <sz val="8"/>
      <color theme="1"/>
      <name val="Sylfaen"/>
      <family val="1"/>
    </font>
    <font>
      <b/>
      <sz val="8"/>
      <color theme="1"/>
      <name val="LitNusx"/>
      <family val="2"/>
    </font>
    <font>
      <b/>
      <sz val="11"/>
      <color theme="1"/>
      <name val="Sylfaen"/>
      <family val="1"/>
    </font>
    <font>
      <b/>
      <sz val="9"/>
      <color theme="1"/>
      <name val="Sylfaen"/>
      <family val="1"/>
    </font>
    <font>
      <b/>
      <i/>
      <sz val="8"/>
      <color theme="1"/>
      <name val="Sylfaen"/>
      <family val="1"/>
    </font>
    <font>
      <b/>
      <i/>
      <sz val="9"/>
      <color theme="1"/>
      <name val="Sylfaen"/>
      <family val="1"/>
    </font>
    <font>
      <b/>
      <sz val="9"/>
      <color theme="1"/>
      <name val="Sylfaen"/>
      <family val="1"/>
      <charset val="204"/>
    </font>
    <font>
      <b/>
      <sz val="10"/>
      <color theme="1"/>
      <name val="Sylfaen"/>
      <family val="1"/>
    </font>
    <font>
      <sz val="9"/>
      <color theme="1"/>
      <name val="Sylfaen"/>
      <family val="1"/>
    </font>
    <font>
      <b/>
      <sz val="9"/>
      <color indexed="36"/>
      <name val="Arial"/>
      <family val="2"/>
    </font>
    <font>
      <b/>
      <sz val="9"/>
      <color rgb="FF800080"/>
      <name val="Sylfaen"/>
      <family val="1"/>
    </font>
    <font>
      <b/>
      <sz val="9"/>
      <color indexed="36"/>
      <name val="Sylfaen"/>
      <family val="1"/>
    </font>
    <font>
      <b/>
      <sz val="9"/>
      <name val="Arial"/>
      <family val="2"/>
    </font>
    <font>
      <b/>
      <sz val="9"/>
      <color rgb="FF008000"/>
      <name val="Sylfaen"/>
      <family val="1"/>
    </font>
    <font>
      <b/>
      <sz val="9"/>
      <color indexed="17"/>
      <name val="Sylfaen"/>
      <family val="1"/>
    </font>
    <font>
      <b/>
      <sz val="9"/>
      <color rgb="FF000000"/>
      <name val="Sylfaen"/>
      <family val="1"/>
    </font>
    <font>
      <b/>
      <sz val="9"/>
      <name val="Sylfaen"/>
      <family val="1"/>
    </font>
    <font>
      <b/>
      <sz val="9"/>
      <color rgb="FFFF0000"/>
      <name val="Sylfaen"/>
      <family val="1"/>
    </font>
    <font>
      <b/>
      <sz val="9"/>
      <color indexed="10"/>
      <name val="Sylfaen"/>
      <family val="1"/>
    </font>
    <font>
      <b/>
      <sz val="12"/>
      <name val="Calibri"/>
      <family val="2"/>
      <scheme val="minor"/>
    </font>
    <font>
      <sz val="10"/>
      <name val="Calibri"/>
      <family val="2"/>
      <charset val="204"/>
      <scheme val="minor"/>
    </font>
    <font>
      <b/>
      <sz val="9"/>
      <name val="Calibri"/>
      <family val="2"/>
      <scheme val="minor"/>
    </font>
    <font>
      <b/>
      <sz val="10"/>
      <color indexed="17"/>
      <name val="Sylfaen"/>
      <family val="1"/>
    </font>
    <font>
      <i/>
      <sz val="9"/>
      <color rgb="FF000000"/>
      <name val="Sylfaen"/>
      <family val="1"/>
    </font>
    <font>
      <b/>
      <sz val="10"/>
      <color rgb="FF0000FF"/>
      <name val="Sylfaen"/>
      <family val="1"/>
    </font>
    <font>
      <b/>
      <sz val="11"/>
      <color indexed="12"/>
      <name val="Sylfaen"/>
      <family val="1"/>
    </font>
    <font>
      <sz val="8"/>
      <name val="Sylfaen"/>
      <family val="1"/>
    </font>
    <font>
      <b/>
      <sz val="12"/>
      <name val="Sylfaen"/>
      <family val="1"/>
    </font>
    <font>
      <sz val="10"/>
      <color theme="1"/>
      <name val="Sylfaen"/>
      <family val="1"/>
    </font>
    <font>
      <b/>
      <sz val="10"/>
      <name val="Sylfaen"/>
      <family val="1"/>
    </font>
    <font>
      <sz val="10"/>
      <color rgb="FFFF0000"/>
      <name val="Sylfaen"/>
      <family val="1"/>
    </font>
    <font>
      <sz val="11"/>
      <color indexed="8"/>
      <name val="Calibri"/>
      <family val="2"/>
    </font>
    <font>
      <sz val="11"/>
      <color indexed="9"/>
      <name val="Calibri"/>
      <family val="2"/>
    </font>
    <font>
      <sz val="10"/>
      <name val="Arial Cyr"/>
    </font>
    <font>
      <sz val="11"/>
      <color indexed="62"/>
      <name val="Calibri"/>
      <family val="2"/>
    </font>
    <font>
      <b/>
      <sz val="11"/>
      <color indexed="63"/>
      <name val="Calibri"/>
      <family val="2"/>
    </font>
    <font>
      <b/>
      <sz val="11"/>
      <color indexed="52"/>
      <name val="Calibri"/>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b/>
      <sz val="18"/>
      <color indexed="56"/>
      <name val="Cambria"/>
      <family val="2"/>
    </font>
    <font>
      <sz val="11"/>
      <color indexed="60"/>
      <name val="Calibri"/>
      <family val="2"/>
    </font>
    <font>
      <sz val="10"/>
      <name val="Arial Cyr"/>
      <charset val="1"/>
    </font>
    <font>
      <sz val="11"/>
      <color indexed="20"/>
      <name val="Calibri"/>
      <family val="2"/>
    </font>
    <font>
      <i/>
      <sz val="11"/>
      <color indexed="23"/>
      <name val="Calibri"/>
      <family val="2"/>
    </font>
    <font>
      <sz val="11"/>
      <color indexed="52"/>
      <name val="Calibri"/>
      <family val="2"/>
    </font>
    <font>
      <sz val="11"/>
      <color indexed="10"/>
      <name val="Calibri"/>
      <family val="2"/>
    </font>
    <font>
      <sz val="11"/>
      <color indexed="17"/>
      <name val="Calibri"/>
      <family val="2"/>
    </font>
  </fonts>
  <fills count="27">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thin">
        <color indexed="64"/>
      </left>
      <right style="thin">
        <color indexed="64"/>
      </right>
      <top style="thin">
        <color theme="0" tint="-0.34998626667073579"/>
      </top>
      <bottom style="thin">
        <color theme="0" tint="-0.34998626667073579"/>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72">
    <xf numFmtId="0" fontId="0" fillId="0" borderId="0"/>
    <xf numFmtId="0" fontId="23" fillId="0" borderId="0"/>
    <xf numFmtId="164" fontId="25" fillId="0" borderId="0" applyFont="0" applyFill="0" applyBorder="0" applyAlignment="0" applyProtection="0"/>
    <xf numFmtId="0" fontId="31" fillId="0" borderId="0"/>
    <xf numFmtId="43" fontId="31" fillId="0" borderId="0" applyFont="0" applyFill="0" applyBorder="0" applyAlignment="0" applyProtection="0"/>
    <xf numFmtId="43" fontId="36" fillId="0" borderId="0" applyFont="0" applyFill="0" applyBorder="0" applyAlignment="0" applyProtection="0"/>
    <xf numFmtId="0" fontId="36" fillId="0" borderId="0"/>
    <xf numFmtId="43" fontId="31" fillId="0" borderId="0" applyFont="0" applyFill="0" applyBorder="0" applyAlignment="0" applyProtection="0"/>
    <xf numFmtId="43" fontId="31" fillId="0" borderId="0" applyFont="0" applyFill="0" applyBorder="0" applyAlignment="0" applyProtection="0"/>
    <xf numFmtId="0" fontId="23" fillId="0" borderId="0"/>
    <xf numFmtId="0" fontId="68" fillId="4" borderId="0" applyNumberFormat="0" applyBorder="0" applyAlignment="0" applyProtection="0"/>
    <xf numFmtId="0" fontId="68" fillId="5" borderId="0" applyNumberFormat="0" applyBorder="0" applyAlignment="0" applyProtection="0"/>
    <xf numFmtId="0" fontId="68" fillId="6" borderId="0" applyNumberFormat="0" applyBorder="0" applyAlignment="0" applyProtection="0"/>
    <xf numFmtId="0" fontId="68" fillId="7" borderId="0" applyNumberFormat="0" applyBorder="0" applyAlignment="0" applyProtection="0"/>
    <xf numFmtId="0" fontId="68" fillId="8" borderId="0" applyNumberFormat="0" applyBorder="0" applyAlignment="0" applyProtection="0"/>
    <xf numFmtId="0" fontId="68" fillId="9" borderId="0" applyNumberFormat="0" applyBorder="0" applyAlignment="0" applyProtection="0"/>
    <xf numFmtId="0" fontId="68" fillId="10" borderId="0" applyNumberFormat="0" applyBorder="0" applyAlignment="0" applyProtection="0"/>
    <xf numFmtId="0" fontId="68" fillId="11" borderId="0" applyNumberFormat="0" applyBorder="0" applyAlignment="0" applyProtection="0"/>
    <xf numFmtId="0" fontId="68" fillId="12" borderId="0" applyNumberFormat="0" applyBorder="0" applyAlignment="0" applyProtection="0"/>
    <xf numFmtId="0" fontId="68" fillId="7" borderId="0" applyNumberFormat="0" applyBorder="0" applyAlignment="0" applyProtection="0"/>
    <xf numFmtId="0" fontId="68" fillId="10" borderId="0" applyNumberFormat="0" applyBorder="0" applyAlignment="0" applyProtection="0"/>
    <xf numFmtId="0" fontId="68" fillId="13" borderId="0" applyNumberFormat="0" applyBorder="0" applyAlignment="0" applyProtection="0"/>
    <xf numFmtId="0" fontId="69" fillId="14" borderId="0" applyNumberFormat="0" applyBorder="0" applyAlignment="0" applyProtection="0"/>
    <xf numFmtId="0" fontId="69" fillId="11" borderId="0" applyNumberFormat="0" applyBorder="0" applyAlignment="0" applyProtection="0"/>
    <xf numFmtId="0" fontId="69" fillId="12" borderId="0" applyNumberFormat="0" applyBorder="0" applyAlignment="0" applyProtection="0"/>
    <xf numFmtId="0" fontId="69" fillId="15" borderId="0" applyNumberFormat="0" applyBorder="0" applyAlignment="0" applyProtection="0"/>
    <xf numFmtId="0" fontId="69" fillId="16" borderId="0" applyNumberFormat="0" applyBorder="0" applyAlignment="0" applyProtection="0"/>
    <xf numFmtId="0" fontId="69" fillId="17" borderId="0" applyNumberFormat="0" applyBorder="0" applyAlignment="0" applyProtection="0"/>
    <xf numFmtId="43" fontId="23" fillId="0" borderId="0" applyFont="0" applyFill="0" applyBorder="0" applyAlignment="0" applyProtection="0"/>
    <xf numFmtId="168" fontId="23" fillId="0" borderId="0" applyFont="0" applyFill="0" applyBorder="0" applyAlignment="0" applyProtection="0"/>
    <xf numFmtId="168" fontId="31" fillId="0" borderId="0" applyFont="0" applyFill="0" applyBorder="0" applyAlignment="0" applyProtection="0"/>
    <xf numFmtId="168" fontId="31" fillId="0" borderId="0" applyFont="0" applyFill="0" applyBorder="0" applyAlignment="0" applyProtection="0"/>
    <xf numFmtId="43" fontId="31" fillId="0" borderId="0" applyFont="0" applyFill="0" applyBorder="0" applyAlignment="0" applyProtection="0"/>
    <xf numFmtId="168" fontId="31" fillId="0" borderId="0" applyFont="0" applyFill="0" applyBorder="0" applyAlignment="0" applyProtection="0"/>
    <xf numFmtId="168" fontId="23" fillId="0" borderId="0" applyFont="0" applyFill="0" applyBorder="0" applyAlignment="0" applyProtection="0"/>
    <xf numFmtId="43" fontId="36" fillId="0" borderId="0" applyFont="0" applyFill="0" applyBorder="0" applyAlignment="0" applyProtection="0"/>
    <xf numFmtId="0" fontId="70" fillId="0" borderId="0"/>
    <xf numFmtId="0" fontId="31" fillId="0" borderId="0"/>
    <xf numFmtId="0" fontId="31" fillId="0" borderId="0"/>
    <xf numFmtId="0" fontId="23" fillId="0" borderId="0"/>
    <xf numFmtId="0" fontId="23" fillId="0" borderId="0"/>
    <xf numFmtId="0" fontId="31" fillId="0" borderId="0"/>
    <xf numFmtId="0" fontId="31" fillId="0" borderId="0"/>
    <xf numFmtId="0" fontId="31" fillId="0" borderId="0"/>
    <xf numFmtId="0" fontId="31" fillId="0" borderId="0"/>
    <xf numFmtId="0" fontId="31" fillId="0" borderId="0"/>
    <xf numFmtId="0" fontId="25" fillId="0" borderId="0"/>
    <xf numFmtId="9" fontId="25" fillId="0" borderId="0" applyFont="0" applyFill="0" applyBorder="0" applyAlignment="0" applyProtection="0"/>
    <xf numFmtId="0" fontId="69" fillId="18" borderId="0" applyNumberFormat="0" applyBorder="0" applyAlignment="0" applyProtection="0"/>
    <xf numFmtId="0" fontId="69" fillId="19" borderId="0" applyNumberFormat="0" applyBorder="0" applyAlignment="0" applyProtection="0"/>
    <xf numFmtId="0" fontId="69" fillId="20" borderId="0" applyNumberFormat="0" applyBorder="0" applyAlignment="0" applyProtection="0"/>
    <xf numFmtId="0" fontId="69" fillId="15" borderId="0" applyNumberFormat="0" applyBorder="0" applyAlignment="0" applyProtection="0"/>
    <xf numFmtId="0" fontId="69" fillId="16" borderId="0" applyNumberFormat="0" applyBorder="0" applyAlignment="0" applyProtection="0"/>
    <xf numFmtId="0" fontId="69" fillId="21" borderId="0" applyNumberFormat="0" applyBorder="0" applyAlignment="0" applyProtection="0"/>
    <xf numFmtId="0" fontId="71" fillId="9" borderId="25" applyNumberFormat="0" applyAlignment="0" applyProtection="0"/>
    <xf numFmtId="0" fontId="72" fillId="22" borderId="26" applyNumberFormat="0" applyAlignment="0" applyProtection="0"/>
    <xf numFmtId="0" fontId="73" fillId="22" borderId="25" applyNumberFormat="0" applyAlignment="0" applyProtection="0"/>
    <xf numFmtId="0" fontId="74" fillId="0" borderId="27" applyNumberFormat="0" applyFill="0" applyAlignment="0" applyProtection="0"/>
    <xf numFmtId="0" fontId="75" fillId="0" borderId="28" applyNumberFormat="0" applyFill="0" applyAlignment="0" applyProtection="0"/>
    <xf numFmtId="0" fontId="76" fillId="0" borderId="29" applyNumberFormat="0" applyFill="0" applyAlignment="0" applyProtection="0"/>
    <xf numFmtId="0" fontId="76" fillId="0" borderId="0" applyNumberFormat="0" applyFill="0" applyBorder="0" applyAlignment="0" applyProtection="0"/>
    <xf numFmtId="0" fontId="77" fillId="0" borderId="30" applyNumberFormat="0" applyFill="0" applyAlignment="0" applyProtection="0"/>
    <xf numFmtId="0" fontId="78" fillId="23" borderId="31" applyNumberFormat="0" applyAlignment="0" applyProtection="0"/>
    <xf numFmtId="0" fontId="79" fillId="0" borderId="0" applyNumberFormat="0" applyFill="0" applyBorder="0" applyAlignment="0" applyProtection="0"/>
    <xf numFmtId="0" fontId="80" fillId="24" borderId="0" applyNumberFormat="0" applyBorder="0" applyAlignment="0" applyProtection="0"/>
    <xf numFmtId="0" fontId="81" fillId="0" borderId="0"/>
    <xf numFmtId="0" fontId="82" fillId="5" borderId="0" applyNumberFormat="0" applyBorder="0" applyAlignment="0" applyProtection="0"/>
    <xf numFmtId="0" fontId="83" fillId="0" borderId="0" applyNumberFormat="0" applyFill="0" applyBorder="0" applyAlignment="0" applyProtection="0"/>
    <xf numFmtId="0" fontId="36" fillId="25" borderId="32" applyNumberFormat="0" applyFont="0" applyAlignment="0" applyProtection="0"/>
    <xf numFmtId="0" fontId="84" fillId="0" borderId="33" applyNumberFormat="0" applyFill="0" applyAlignment="0" applyProtection="0"/>
    <xf numFmtId="0" fontId="85" fillId="0" borderId="0" applyNumberFormat="0" applyFill="0" applyBorder="0" applyAlignment="0" applyProtection="0"/>
    <xf numFmtId="0" fontId="86" fillId="6" borderId="0" applyNumberFormat="0" applyBorder="0" applyAlignment="0" applyProtection="0"/>
  </cellStyleXfs>
  <cellXfs count="267">
    <xf numFmtId="0" fontId="0" fillId="0" borderId="0" xfId="0"/>
    <xf numFmtId="0" fontId="0" fillId="0" borderId="0" xfId="0" applyBorder="1"/>
    <xf numFmtId="0" fontId="0" fillId="0" borderId="5" xfId="0" applyBorder="1" applyAlignment="1">
      <alignment horizontal="center" vertical="center"/>
    </xf>
    <xf numFmtId="0" fontId="0" fillId="0" borderId="0" xfId="0" applyAlignment="1">
      <alignment horizontal="left"/>
    </xf>
    <xf numFmtId="0" fontId="9" fillId="0" borderId="1" xfId="0" applyFont="1" applyBorder="1" applyAlignment="1">
      <alignment horizontal="center" vertical="center" wrapText="1"/>
    </xf>
    <xf numFmtId="0" fontId="8" fillId="0" borderId="1" xfId="0" applyFont="1" applyFill="1" applyBorder="1" applyAlignment="1">
      <alignment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2" fillId="0" borderId="5" xfId="0" applyFont="1" applyBorder="1" applyAlignment="1">
      <alignment horizontal="center" vertical="center"/>
    </xf>
    <xf numFmtId="0" fontId="12" fillId="0" borderId="1"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9" fontId="18" fillId="0" borderId="1" xfId="0" applyNumberFormat="1" applyFont="1" applyFill="1" applyBorder="1" applyAlignment="1">
      <alignment horizontal="center" vertical="center" wrapText="1"/>
    </xf>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8" fillId="0" borderId="1" xfId="0" applyFont="1" applyBorder="1" applyAlignment="1">
      <alignment horizontal="center" vertical="center"/>
    </xf>
    <xf numFmtId="0" fontId="18" fillId="0"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9" fontId="19" fillId="0" borderId="1" xfId="0" applyNumberFormat="1" applyFont="1" applyBorder="1" applyAlignment="1">
      <alignment horizontal="center" vertical="center" wrapText="1"/>
    </xf>
    <xf numFmtId="0" fontId="8" fillId="0" borderId="1" xfId="0" applyFont="1" applyBorder="1" applyAlignment="1">
      <alignment vertical="center"/>
    </xf>
    <xf numFmtId="0" fontId="0" fillId="0" borderId="1" xfId="0" applyBorder="1" applyAlignment="1">
      <alignment horizontal="center" vertical="center" wrapText="1"/>
    </xf>
    <xf numFmtId="0" fontId="8" fillId="0" borderId="1" xfId="0" applyFont="1" applyBorder="1" applyAlignment="1">
      <alignment vertical="center"/>
    </xf>
    <xf numFmtId="0" fontId="8" fillId="0" borderId="1" xfId="0" applyFont="1" applyBorder="1" applyAlignment="1">
      <alignment vertical="center"/>
    </xf>
    <xf numFmtId="0" fontId="0" fillId="0" borderId="1" xfId="0" applyBorder="1" applyAlignment="1">
      <alignment horizontal="center" vertical="center" wrapText="1"/>
    </xf>
    <xf numFmtId="0" fontId="18"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19" fillId="0" borderId="1" xfId="0" applyFont="1" applyBorder="1" applyAlignment="1">
      <alignment horizontal="center" vertical="center" wrapText="1"/>
    </xf>
    <xf numFmtId="164" fontId="27" fillId="0" borderId="1" xfId="2" applyFont="1" applyFill="1" applyBorder="1" applyAlignment="1">
      <alignment horizontal="center" vertical="center" wrapText="1"/>
    </xf>
    <xf numFmtId="3" fontId="28" fillId="0" borderId="1" xfId="2" applyNumberFormat="1" applyFont="1" applyFill="1" applyBorder="1" applyAlignment="1">
      <alignment horizontal="center" vertical="center" wrapText="1"/>
    </xf>
    <xf numFmtId="3" fontId="0" fillId="0" borderId="1" xfId="0" applyNumberFormat="1" applyBorder="1" applyAlignment="1">
      <alignment horizontal="center" vertical="center"/>
    </xf>
    <xf numFmtId="0" fontId="8" fillId="0" borderId="1" xfId="0" applyFont="1" applyBorder="1" applyAlignment="1">
      <alignment vertical="center"/>
    </xf>
    <xf numFmtId="0" fontId="8" fillId="0" borderId="1" xfId="0" applyFont="1" applyBorder="1" applyAlignment="1">
      <alignment vertical="center" wrapText="1"/>
    </xf>
    <xf numFmtId="0" fontId="22" fillId="0" borderId="1" xfId="0" applyFont="1" applyBorder="1" applyAlignment="1">
      <alignment horizontal="center" vertical="center"/>
    </xf>
    <xf numFmtId="0" fontId="0" fillId="0" borderId="1" xfId="0" applyBorder="1" applyAlignment="1">
      <alignment vertical="center"/>
    </xf>
    <xf numFmtId="0" fontId="19" fillId="0" borderId="1" xfId="0" applyNumberFormat="1" applyFont="1" applyFill="1" applyBorder="1" applyAlignment="1">
      <alignment horizontal="center" vertical="center" wrapText="1"/>
    </xf>
    <xf numFmtId="0" fontId="17" fillId="0" borderId="1" xfId="0" applyFont="1" applyBorder="1" applyAlignment="1">
      <alignment horizontal="left" vertical="center" wrapText="1"/>
    </xf>
    <xf numFmtId="3" fontId="29" fillId="0" borderId="1" xfId="2" applyNumberFormat="1" applyFont="1" applyFill="1" applyBorder="1" applyAlignment="1">
      <alignment horizontal="center" vertical="center" wrapText="1"/>
    </xf>
    <xf numFmtId="9" fontId="18" fillId="2" borderId="1" xfId="0" applyNumberFormat="1" applyFont="1" applyFill="1" applyBorder="1" applyAlignment="1">
      <alignment horizontal="center" vertical="center" wrapText="1"/>
    </xf>
    <xf numFmtId="0" fontId="18" fillId="2" borderId="1"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32" fillId="0" borderId="0" xfId="3" applyFont="1" applyFill="1" applyProtection="1">
      <protection locked="0"/>
    </xf>
    <xf numFmtId="0" fontId="32" fillId="0" borderId="0" xfId="3" applyFont="1" applyFill="1" applyAlignment="1" applyProtection="1">
      <alignment vertical="center"/>
      <protection locked="0"/>
    </xf>
    <xf numFmtId="165" fontId="33" fillId="0" borderId="0" xfId="3" applyNumberFormat="1" applyFont="1" applyFill="1" applyAlignment="1" applyProtection="1">
      <alignment vertical="center"/>
      <protection locked="0"/>
    </xf>
    <xf numFmtId="0" fontId="31" fillId="0" borderId="0" xfId="3" applyProtection="1">
      <protection locked="0"/>
    </xf>
    <xf numFmtId="0" fontId="35" fillId="2" borderId="0" xfId="3" applyFont="1" applyFill="1" applyProtection="1">
      <protection locked="0"/>
    </xf>
    <xf numFmtId="166" fontId="37" fillId="2" borderId="13" xfId="5" applyNumberFormat="1" applyFont="1" applyFill="1" applyBorder="1" applyAlignment="1" applyProtection="1">
      <alignment horizontal="center" vertical="center" textRotation="90" wrapText="1"/>
      <protection locked="0"/>
    </xf>
    <xf numFmtId="0" fontId="38" fillId="2" borderId="20" xfId="3" applyFont="1" applyFill="1" applyBorder="1" applyAlignment="1" applyProtection="1">
      <alignment horizontal="center" vertical="center" wrapText="1"/>
      <protection locked="0"/>
    </xf>
    <xf numFmtId="165" fontId="37" fillId="2" borderId="20" xfId="5" applyNumberFormat="1" applyFont="1" applyFill="1" applyBorder="1" applyAlignment="1" applyProtection="1">
      <alignment horizontal="center" vertical="center" wrapText="1"/>
      <protection locked="0"/>
    </xf>
    <xf numFmtId="3" fontId="37" fillId="2" borderId="20" xfId="5" applyNumberFormat="1" applyFont="1" applyFill="1" applyBorder="1" applyAlignment="1" applyProtection="1">
      <alignment horizontal="center" vertical="center" wrapText="1"/>
      <protection locked="0"/>
    </xf>
    <xf numFmtId="0" fontId="31" fillId="2" borderId="0" xfId="3" applyFont="1" applyFill="1" applyProtection="1">
      <protection locked="0"/>
    </xf>
    <xf numFmtId="0" fontId="37" fillId="3" borderId="13" xfId="6" applyFont="1" applyFill="1" applyBorder="1" applyAlignment="1" applyProtection="1">
      <alignment horizontal="center" vertical="center" wrapText="1"/>
      <protection locked="0"/>
    </xf>
    <xf numFmtId="0" fontId="39" fillId="3" borderId="20" xfId="3" quotePrefix="1" applyFont="1" applyFill="1" applyBorder="1" applyAlignment="1">
      <alignment horizontal="center" vertical="center" wrapText="1"/>
    </xf>
    <xf numFmtId="167" fontId="40" fillId="3" borderId="20" xfId="7" applyNumberFormat="1" applyFont="1" applyFill="1" applyBorder="1" applyAlignment="1" applyProtection="1">
      <alignment horizontal="center" vertical="center" wrapText="1"/>
    </xf>
    <xf numFmtId="167" fontId="31" fillId="2" borderId="0" xfId="3" applyNumberFormat="1" applyFont="1" applyFill="1" applyProtection="1">
      <protection locked="0"/>
    </xf>
    <xf numFmtId="0" fontId="41" fillId="2" borderId="13" xfId="6" applyFont="1" applyFill="1" applyBorder="1" applyAlignment="1" applyProtection="1">
      <alignment horizontal="center" vertical="center" wrapText="1"/>
      <protection locked="0"/>
    </xf>
    <xf numFmtId="0" fontId="42" fillId="2" borderId="20" xfId="3" applyFont="1" applyFill="1" applyBorder="1" applyAlignment="1">
      <alignment vertical="center" wrapText="1"/>
    </xf>
    <xf numFmtId="165" fontId="42" fillId="2" borderId="20" xfId="7" applyNumberFormat="1" applyFont="1" applyFill="1" applyBorder="1" applyAlignment="1" applyProtection="1">
      <alignment horizontal="center" vertical="center" wrapText="1"/>
    </xf>
    <xf numFmtId="0" fontId="44" fillId="3" borderId="20" xfId="3" applyFont="1" applyFill="1" applyBorder="1" applyAlignment="1">
      <alignment vertical="center" wrapText="1"/>
    </xf>
    <xf numFmtId="165" fontId="40" fillId="3" borderId="20" xfId="7" applyNumberFormat="1" applyFont="1" applyFill="1" applyBorder="1" applyAlignment="1" applyProtection="1">
      <alignment horizontal="center" vertical="center" wrapText="1"/>
    </xf>
    <xf numFmtId="165" fontId="31" fillId="2" borderId="0" xfId="3" applyNumberFormat="1" applyFont="1" applyFill="1" applyProtection="1">
      <protection locked="0"/>
    </xf>
    <xf numFmtId="0" fontId="37" fillId="2" borderId="16" xfId="6" applyFont="1" applyFill="1" applyBorder="1" applyAlignment="1" applyProtection="1">
      <alignment horizontal="center" vertical="center" wrapText="1"/>
      <protection locked="0"/>
    </xf>
    <xf numFmtId="0" fontId="40" fillId="2" borderId="12" xfId="3" applyFont="1" applyFill="1" applyBorder="1" applyAlignment="1">
      <alignment vertical="center" wrapText="1"/>
    </xf>
    <xf numFmtId="165" fontId="45" fillId="2" borderId="12" xfId="7" applyNumberFormat="1" applyFont="1" applyFill="1" applyBorder="1" applyAlignment="1" applyProtection="1">
      <alignment horizontal="center" vertical="center" wrapText="1"/>
    </xf>
    <xf numFmtId="165" fontId="40" fillId="2" borderId="12" xfId="7" applyNumberFormat="1" applyFont="1" applyFill="1" applyBorder="1" applyAlignment="1" applyProtection="1">
      <alignment horizontal="center" vertical="center" wrapText="1"/>
    </xf>
    <xf numFmtId="0" fontId="46" fillId="0" borderId="17" xfId="6" applyFont="1" applyFill="1" applyBorder="1" applyAlignment="1" applyProtection="1">
      <alignment horizontal="center" vertical="center" wrapText="1"/>
      <protection locked="0"/>
    </xf>
    <xf numFmtId="0" fontId="47" fillId="0" borderId="1" xfId="3" applyFont="1" applyFill="1" applyBorder="1" applyAlignment="1">
      <alignment horizontal="left" vertical="center" wrapText="1" indent="2"/>
    </xf>
    <xf numFmtId="165" fontId="33" fillId="0" borderId="1" xfId="7" applyNumberFormat="1" applyFont="1" applyFill="1" applyBorder="1" applyAlignment="1" applyProtection="1">
      <alignment horizontal="center" vertical="center" wrapText="1"/>
    </xf>
    <xf numFmtId="165" fontId="48" fillId="2" borderId="1" xfId="7" applyNumberFormat="1" applyFont="1" applyFill="1" applyBorder="1" applyAlignment="1" applyProtection="1">
      <alignment horizontal="center" vertical="center" wrapText="1"/>
    </xf>
    <xf numFmtId="0" fontId="31" fillId="0" borderId="0" xfId="3" applyFont="1" applyFill="1" applyProtection="1">
      <protection locked="0"/>
    </xf>
    <xf numFmtId="0" fontId="49" fillId="0" borderId="17" xfId="6" applyFont="1" applyFill="1" applyBorder="1" applyAlignment="1" applyProtection="1">
      <alignment horizontal="center" vertical="center" wrapText="1"/>
      <protection locked="0"/>
    </xf>
    <xf numFmtId="0" fontId="50" fillId="0" borderId="1" xfId="3" applyFont="1" applyFill="1" applyBorder="1" applyAlignment="1">
      <alignment horizontal="left" vertical="center" wrapText="1" indent="3"/>
    </xf>
    <xf numFmtId="165" fontId="51" fillId="2" borderId="1" xfId="7" applyNumberFormat="1" applyFont="1" applyFill="1" applyBorder="1" applyAlignment="1" applyProtection="1">
      <alignment horizontal="center" vertical="center" wrapText="1"/>
    </xf>
    <xf numFmtId="0" fontId="52" fillId="0" borderId="1" xfId="3" applyFont="1" applyFill="1" applyBorder="1" applyAlignment="1">
      <alignment horizontal="left" vertical="center" wrapText="1" indent="4"/>
    </xf>
    <xf numFmtId="165" fontId="53" fillId="2" borderId="1" xfId="7" applyNumberFormat="1" applyFont="1" applyFill="1" applyBorder="1" applyAlignment="1" applyProtection="1">
      <alignment horizontal="center" vertical="center" wrapText="1"/>
    </xf>
    <xf numFmtId="0" fontId="31" fillId="0" borderId="0" xfId="3" applyFill="1" applyProtection="1">
      <protection locked="0"/>
    </xf>
    <xf numFmtId="165" fontId="51" fillId="0" borderId="1" xfId="7" applyNumberFormat="1" applyFont="1" applyFill="1" applyBorder="1" applyAlignment="1" applyProtection="1">
      <alignment horizontal="center" vertical="center" wrapText="1"/>
    </xf>
    <xf numFmtId="165" fontId="53" fillId="0" borderId="1" xfId="7" applyNumberFormat="1" applyFont="1" applyFill="1" applyBorder="1" applyAlignment="1" applyProtection="1">
      <alignment horizontal="center" vertical="center" wrapText="1"/>
    </xf>
    <xf numFmtId="165" fontId="48" fillId="0" borderId="1" xfId="7" applyNumberFormat="1" applyFont="1" applyFill="1" applyBorder="1" applyAlignment="1" applyProtection="1">
      <alignment horizontal="center" vertical="center" wrapText="1"/>
    </xf>
    <xf numFmtId="0" fontId="54" fillId="0" borderId="1" xfId="3" applyFont="1" applyFill="1" applyBorder="1" applyAlignment="1">
      <alignment vertical="center" wrapText="1"/>
    </xf>
    <xf numFmtId="165" fontId="55" fillId="2" borderId="1" xfId="7" applyNumberFormat="1" applyFont="1" applyFill="1" applyBorder="1" applyAlignment="1" applyProtection="1">
      <alignment horizontal="center" vertical="center" wrapText="1"/>
    </xf>
    <xf numFmtId="0" fontId="50" fillId="0" borderId="1" xfId="3" applyFont="1" applyFill="1" applyBorder="1" applyAlignment="1">
      <alignment horizontal="center" vertical="center" wrapText="1"/>
    </xf>
    <xf numFmtId="165" fontId="33" fillId="2" borderId="1" xfId="7" applyNumberFormat="1" applyFont="1" applyFill="1" applyBorder="1" applyAlignment="1" applyProtection="1">
      <alignment horizontal="center" vertical="center" wrapText="1"/>
    </xf>
    <xf numFmtId="0" fontId="50" fillId="0" borderId="1" xfId="3" applyFont="1" applyFill="1" applyBorder="1" applyAlignment="1">
      <alignment horizontal="left" vertical="center" wrapText="1"/>
    </xf>
    <xf numFmtId="0" fontId="31" fillId="0" borderId="0" xfId="3" applyFont="1" applyFill="1" applyProtection="1"/>
    <xf numFmtId="165" fontId="55" fillId="0" borderId="1" xfId="7" applyNumberFormat="1" applyFont="1" applyFill="1" applyBorder="1" applyAlignment="1" applyProtection="1">
      <alignment horizontal="center" vertical="center" wrapText="1"/>
    </xf>
    <xf numFmtId="0" fontId="31" fillId="0" borderId="0" xfId="3" applyFont="1" applyProtection="1">
      <protection locked="0"/>
    </xf>
    <xf numFmtId="0" fontId="49" fillId="0" borderId="19" xfId="6" applyFont="1" applyFill="1" applyBorder="1" applyAlignment="1" applyProtection="1">
      <alignment horizontal="center" vertical="center" wrapText="1"/>
      <protection locked="0"/>
    </xf>
    <xf numFmtId="0" fontId="50" fillId="0" borderId="2" xfId="3" applyFont="1" applyFill="1" applyBorder="1" applyAlignment="1">
      <alignment horizontal="left" vertical="center" wrapText="1" indent="3"/>
    </xf>
    <xf numFmtId="165" fontId="53" fillId="0" borderId="2" xfId="7" applyNumberFormat="1" applyFont="1" applyFill="1" applyBorder="1" applyAlignment="1" applyProtection="1">
      <alignment horizontal="center" vertical="center" wrapText="1"/>
    </xf>
    <xf numFmtId="165" fontId="51" fillId="2" borderId="2" xfId="7" applyNumberFormat="1" applyFont="1" applyFill="1" applyBorder="1" applyAlignment="1" applyProtection="1">
      <alignment horizontal="center" vertical="center" wrapText="1"/>
    </xf>
    <xf numFmtId="0" fontId="44" fillId="3" borderId="13" xfId="6" applyFont="1" applyFill="1" applyBorder="1" applyAlignment="1" applyProtection="1">
      <alignment horizontal="center" vertical="center" wrapText="1"/>
      <protection locked="0"/>
    </xf>
    <xf numFmtId="165" fontId="44" fillId="3" borderId="20" xfId="7" applyNumberFormat="1" applyFont="1" applyFill="1" applyBorder="1" applyAlignment="1" applyProtection="1">
      <alignment horizontal="center" vertical="center" wrapText="1"/>
    </xf>
    <xf numFmtId="0" fontId="49" fillId="0" borderId="16" xfId="6" applyFont="1" applyFill="1" applyBorder="1" applyAlignment="1" applyProtection="1">
      <alignment horizontal="center" vertical="center" wrapText="1"/>
      <protection locked="0"/>
    </xf>
    <xf numFmtId="0" fontId="54" fillId="0" borderId="12" xfId="3" applyFont="1" applyFill="1" applyBorder="1" applyAlignment="1">
      <alignment horizontal="left" vertical="center" wrapText="1" indent="1"/>
    </xf>
    <xf numFmtId="165" fontId="53" fillId="0" borderId="12" xfId="7" applyNumberFormat="1" applyFont="1" applyFill="1" applyBorder="1" applyAlignment="1" applyProtection="1">
      <alignment horizontal="center" vertical="center" wrapText="1"/>
    </xf>
    <xf numFmtId="165" fontId="55" fillId="2" borderId="12" xfId="7" applyNumberFormat="1" applyFont="1" applyFill="1" applyBorder="1" applyAlignment="1" applyProtection="1">
      <alignment horizontal="center" vertical="center" wrapText="1"/>
    </xf>
    <xf numFmtId="0" fontId="33" fillId="0" borderId="1" xfId="3" applyFont="1" applyFill="1" applyBorder="1" applyAlignment="1">
      <alignment horizontal="left" vertical="center" wrapText="1" indent="4"/>
    </xf>
    <xf numFmtId="0" fontId="60" fillId="0" borderId="1" xfId="3" applyFont="1" applyFill="1" applyBorder="1" applyAlignment="1">
      <alignment horizontal="left" vertical="center" wrapText="1" indent="5"/>
    </xf>
    <xf numFmtId="0" fontId="60" fillId="0" borderId="1" xfId="3" applyFont="1" applyFill="1" applyBorder="1" applyAlignment="1">
      <alignment horizontal="center" vertical="center" wrapText="1"/>
    </xf>
    <xf numFmtId="0" fontId="54" fillId="0" borderId="1" xfId="3" applyFont="1" applyFill="1" applyBorder="1" applyAlignment="1">
      <alignment horizontal="left" vertical="center" wrapText="1" indent="1"/>
    </xf>
    <xf numFmtId="0" fontId="47" fillId="0" borderId="2" xfId="3" applyFont="1" applyFill="1" applyBorder="1" applyAlignment="1">
      <alignment horizontal="left" vertical="center" wrapText="1" indent="2"/>
    </xf>
    <xf numFmtId="165" fontId="48" fillId="0" borderId="2" xfId="7" applyNumberFormat="1" applyFont="1" applyFill="1" applyBorder="1" applyAlignment="1" applyProtection="1">
      <alignment horizontal="center" vertical="center" wrapText="1"/>
    </xf>
    <xf numFmtId="0" fontId="34" fillId="3" borderId="13" xfId="6" applyFont="1" applyFill="1" applyBorder="1" applyAlignment="1" applyProtection="1">
      <alignment horizontal="center" vertical="center" wrapText="1"/>
      <protection locked="0"/>
    </xf>
    <xf numFmtId="0" fontId="61" fillId="3" borderId="20" xfId="3" applyFont="1" applyFill="1" applyBorder="1" applyAlignment="1">
      <alignment vertical="center" wrapText="1"/>
    </xf>
    <xf numFmtId="165" fontId="62" fillId="3" borderId="20" xfId="8" applyNumberFormat="1" applyFont="1" applyFill="1" applyBorder="1" applyAlignment="1" applyProtection="1">
      <alignment horizontal="center" vertical="center" wrapText="1"/>
    </xf>
    <xf numFmtId="165" fontId="62" fillId="3" borderId="20" xfId="7" applyNumberFormat="1" applyFont="1" applyFill="1" applyBorder="1" applyAlignment="1" applyProtection="1">
      <alignment horizontal="center" vertical="center" wrapText="1"/>
    </xf>
    <xf numFmtId="165" fontId="55" fillId="0" borderId="12" xfId="8" applyNumberFormat="1" applyFont="1" applyFill="1" applyBorder="1" applyAlignment="1" applyProtection="1">
      <alignment horizontal="center" vertical="center" wrapText="1"/>
    </xf>
    <xf numFmtId="165" fontId="55" fillId="0" borderId="12" xfId="7" applyNumberFormat="1" applyFont="1" applyFill="1" applyBorder="1" applyAlignment="1" applyProtection="1">
      <alignment horizontal="center" vertical="center" wrapText="1"/>
    </xf>
    <xf numFmtId="165" fontId="48" fillId="0" borderId="1" xfId="8" applyNumberFormat="1" applyFont="1" applyFill="1" applyBorder="1" applyAlignment="1" applyProtection="1">
      <alignment horizontal="center" vertical="center" wrapText="1"/>
    </xf>
    <xf numFmtId="165" fontId="55" fillId="0" borderId="1" xfId="8" applyNumberFormat="1" applyFont="1" applyFill="1" applyBorder="1" applyAlignment="1" applyProtection="1">
      <alignment horizontal="center" vertical="center" wrapText="1"/>
    </xf>
    <xf numFmtId="0" fontId="54" fillId="0" borderId="2" xfId="3" applyFont="1" applyFill="1" applyBorder="1" applyAlignment="1">
      <alignment horizontal="left" vertical="center" wrapText="1" indent="1"/>
    </xf>
    <xf numFmtId="165" fontId="55" fillId="0" borderId="2" xfId="8" applyNumberFormat="1" applyFont="1" applyFill="1" applyBorder="1" applyAlignment="1" applyProtection="1">
      <alignment horizontal="center" vertical="center" wrapText="1"/>
    </xf>
    <xf numFmtId="165" fontId="55" fillId="0" borderId="2" xfId="7" applyNumberFormat="1" applyFont="1" applyFill="1" applyBorder="1" applyAlignment="1" applyProtection="1">
      <alignment horizontal="center" vertical="center" wrapText="1"/>
    </xf>
    <xf numFmtId="0" fontId="39" fillId="3" borderId="13" xfId="6" applyFont="1" applyFill="1" applyBorder="1" applyAlignment="1" applyProtection="1">
      <alignment horizontal="center" vertical="center" wrapText="1"/>
      <protection locked="0"/>
    </xf>
    <xf numFmtId="165" fontId="39" fillId="3" borderId="20" xfId="8" applyNumberFormat="1" applyFont="1" applyFill="1" applyBorder="1" applyAlignment="1" applyProtection="1">
      <alignment horizontal="center" vertical="center" wrapText="1"/>
    </xf>
    <xf numFmtId="165" fontId="39" fillId="3" borderId="20" xfId="7" applyNumberFormat="1" applyFont="1" applyFill="1" applyBorder="1" applyAlignment="1" applyProtection="1">
      <alignment horizontal="center" vertical="center" wrapText="1"/>
    </xf>
    <xf numFmtId="0" fontId="49" fillId="0" borderId="14" xfId="6" applyFont="1" applyFill="1" applyBorder="1" applyAlignment="1" applyProtection="1">
      <alignment horizontal="center" vertical="center" wrapText="1"/>
      <protection locked="0"/>
    </xf>
    <xf numFmtId="0" fontId="47" fillId="0" borderId="15" xfId="3" applyFont="1" applyFill="1" applyBorder="1" applyAlignment="1">
      <alignment horizontal="left" vertical="center" wrapText="1" indent="2"/>
    </xf>
    <xf numFmtId="165" fontId="48" fillId="0" borderId="15" xfId="8" applyNumberFormat="1" applyFont="1" applyFill="1" applyBorder="1" applyAlignment="1" applyProtection="1">
      <alignment horizontal="center" vertical="center" wrapText="1"/>
    </xf>
    <xf numFmtId="165" fontId="48" fillId="0" borderId="15" xfId="7" applyNumberFormat="1" applyFont="1" applyFill="1" applyBorder="1" applyAlignment="1" applyProtection="1">
      <alignment horizontal="center" vertical="center" wrapText="1"/>
    </xf>
    <xf numFmtId="0" fontId="63" fillId="2" borderId="0" xfId="3" applyFont="1" applyFill="1" applyProtection="1">
      <protection locked="0"/>
    </xf>
    <xf numFmtId="0" fontId="32" fillId="2" borderId="0" xfId="3" applyFont="1" applyFill="1" applyAlignment="1" applyProtection="1">
      <alignment vertical="center"/>
      <protection locked="0"/>
    </xf>
    <xf numFmtId="165" fontId="33" fillId="2" borderId="0" xfId="3" applyNumberFormat="1" applyFont="1" applyFill="1" applyAlignment="1" applyProtection="1">
      <alignment vertical="center"/>
      <protection locked="0"/>
    </xf>
    <xf numFmtId="3" fontId="0" fillId="0" borderId="1" xfId="0" applyNumberFormat="1" applyFill="1" applyBorder="1" applyAlignment="1">
      <alignment horizontal="center" vertical="center"/>
    </xf>
    <xf numFmtId="165" fontId="29" fillId="0" borderId="22" xfId="0" applyNumberFormat="1" applyFont="1" applyBorder="1" applyAlignment="1">
      <alignment horizontal="center" vertical="center"/>
    </xf>
    <xf numFmtId="165" fontId="29" fillId="2" borderId="22" xfId="1" applyNumberFormat="1" applyFont="1" applyFill="1" applyBorder="1" applyAlignment="1">
      <alignment horizontal="center" vertical="center" wrapText="1"/>
    </xf>
    <xf numFmtId="165" fontId="29" fillId="0" borderId="12" xfId="0" applyNumberFormat="1" applyFont="1" applyBorder="1" applyAlignment="1">
      <alignment horizontal="center" vertical="center"/>
    </xf>
    <xf numFmtId="0" fontId="65" fillId="0" borderId="0" xfId="9" applyFont="1" applyAlignment="1">
      <alignment vertical="center"/>
    </xf>
    <xf numFmtId="0" fontId="65" fillId="0" borderId="1" xfId="9" applyFont="1" applyBorder="1" applyAlignment="1">
      <alignment horizontal="center" vertical="center" wrapText="1"/>
    </xf>
    <xf numFmtId="0" fontId="65" fillId="0" borderId="1" xfId="9" quotePrefix="1" applyFont="1" applyBorder="1" applyAlignment="1">
      <alignment horizontal="center" vertical="center" wrapText="1"/>
    </xf>
    <xf numFmtId="0" fontId="65" fillId="0" borderId="1" xfId="9" applyFont="1" applyFill="1" applyBorder="1" applyAlignment="1">
      <alignment vertical="center" wrapText="1"/>
    </xf>
    <xf numFmtId="9" fontId="18" fillId="0" borderId="1" xfId="1" applyNumberFormat="1" applyFont="1" applyFill="1" applyBorder="1" applyAlignment="1">
      <alignment horizontal="center" vertical="center" wrapText="1"/>
    </xf>
    <xf numFmtId="9" fontId="65" fillId="0" borderId="1" xfId="9" applyNumberFormat="1" applyFont="1" applyFill="1" applyBorder="1" applyAlignment="1">
      <alignment horizontal="center" vertical="center" wrapText="1"/>
    </xf>
    <xf numFmtId="0" fontId="18" fillId="0" borderId="1" xfId="1" applyFont="1" applyFill="1" applyBorder="1" applyAlignment="1">
      <alignment horizontal="center" vertical="center" wrapText="1"/>
    </xf>
    <xf numFmtId="0" fontId="19" fillId="0" borderId="1" xfId="1" applyFont="1" applyFill="1" applyBorder="1" applyAlignment="1">
      <alignment horizontal="center" vertical="center" wrapText="1"/>
    </xf>
    <xf numFmtId="0" fontId="18" fillId="0" borderId="1" xfId="1" applyFont="1" applyFill="1" applyBorder="1" applyAlignment="1">
      <alignment vertical="center" wrapText="1"/>
    </xf>
    <xf numFmtId="0" fontId="18" fillId="2" borderId="1" xfId="1" applyNumberFormat="1" applyFont="1" applyFill="1" applyBorder="1" applyAlignment="1">
      <alignment horizontal="center" vertical="center" wrapText="1"/>
    </xf>
    <xf numFmtId="0" fontId="18" fillId="0" borderId="1" xfId="1" applyNumberFormat="1" applyFont="1" applyFill="1" applyBorder="1" applyAlignment="1">
      <alignment horizontal="center" vertical="center" wrapText="1"/>
    </xf>
    <xf numFmtId="0" fontId="65" fillId="0" borderId="0" xfId="9" applyFont="1" applyAlignment="1">
      <alignment horizontal="center" vertical="center"/>
    </xf>
    <xf numFmtId="0" fontId="65" fillId="0" borderId="0" xfId="9" quotePrefix="1" applyFont="1" applyAlignment="1">
      <alignment vertical="center"/>
    </xf>
    <xf numFmtId="0" fontId="67" fillId="0" borderId="0" xfId="9" applyFont="1" applyAlignment="1">
      <alignment horizontal="center" vertical="center"/>
    </xf>
    <xf numFmtId="1" fontId="18" fillId="0" borderId="1" xfId="0" applyNumberFormat="1" applyFont="1" applyFill="1" applyBorder="1" applyAlignment="1">
      <alignment horizontal="center" vertical="center" wrapText="1"/>
    </xf>
    <xf numFmtId="165" fontId="40" fillId="3" borderId="20" xfId="8" applyNumberFormat="1" applyFont="1" applyFill="1" applyBorder="1" applyAlignment="1" applyProtection="1">
      <alignment horizontal="center" vertical="center" wrapText="1"/>
    </xf>
    <xf numFmtId="43" fontId="67" fillId="0" borderId="1" xfId="28" applyFont="1" applyFill="1" applyBorder="1" applyAlignment="1">
      <alignment horizontal="center" vertical="center" wrapText="1"/>
    </xf>
    <xf numFmtId="165" fontId="43" fillId="2" borderId="20" xfId="7" applyNumberFormat="1" applyFont="1" applyFill="1" applyBorder="1" applyAlignment="1" applyProtection="1">
      <alignment horizontal="center" wrapText="1"/>
    </xf>
    <xf numFmtId="166" fontId="49" fillId="0" borderId="21" xfId="4" applyNumberFormat="1" applyFont="1" applyFill="1" applyBorder="1" applyAlignment="1">
      <alignment horizontal="center" wrapText="1"/>
    </xf>
    <xf numFmtId="3" fontId="28" fillId="0" borderId="1" xfId="1" applyNumberFormat="1" applyFont="1" applyFill="1" applyBorder="1" applyAlignment="1">
      <alignment horizontal="center" vertical="center"/>
    </xf>
    <xf numFmtId="3" fontId="56" fillId="26" borderId="1" xfId="1" applyNumberFormat="1" applyFont="1" applyFill="1" applyBorder="1" applyAlignment="1">
      <alignment horizontal="center" vertical="center"/>
    </xf>
    <xf numFmtId="3" fontId="28" fillId="2" borderId="1" xfId="1" applyNumberFormat="1" applyFont="1" applyFill="1" applyBorder="1" applyAlignment="1">
      <alignment horizontal="center" vertical="center"/>
    </xf>
    <xf numFmtId="3" fontId="57" fillId="26" borderId="1" xfId="1" applyNumberFormat="1" applyFont="1" applyFill="1" applyBorder="1" applyAlignment="1">
      <alignment horizontal="center" vertical="center"/>
    </xf>
    <xf numFmtId="165" fontId="33" fillId="26" borderId="1" xfId="7" applyNumberFormat="1" applyFont="1" applyFill="1" applyBorder="1" applyAlignment="1" applyProtection="1">
      <alignment horizontal="center" vertical="center" wrapText="1"/>
    </xf>
    <xf numFmtId="3" fontId="28" fillId="26" borderId="1" xfId="1" applyNumberFormat="1" applyFont="1" applyFill="1" applyBorder="1" applyAlignment="1">
      <alignment horizontal="center" vertical="center"/>
    </xf>
    <xf numFmtId="3" fontId="58" fillId="0" borderId="1" xfId="1" applyNumberFormat="1" applyFont="1" applyFill="1" applyBorder="1" applyAlignment="1">
      <alignment horizontal="center" vertical="center"/>
    </xf>
    <xf numFmtId="165" fontId="51" fillId="26" borderId="1" xfId="7" applyNumberFormat="1" applyFont="1" applyFill="1" applyBorder="1" applyAlignment="1" applyProtection="1">
      <alignment horizontal="center" vertical="center" wrapText="1"/>
    </xf>
    <xf numFmtId="0" fontId="28" fillId="26" borderId="1" xfId="1" applyFont="1" applyFill="1" applyBorder="1" applyAlignment="1">
      <alignment horizontal="center"/>
    </xf>
    <xf numFmtId="0" fontId="28" fillId="2" borderId="1" xfId="1" applyFont="1" applyFill="1" applyBorder="1" applyAlignment="1">
      <alignment horizontal="center"/>
    </xf>
    <xf numFmtId="165" fontId="59" fillId="2" borderId="1" xfId="7" applyNumberFormat="1" applyFont="1" applyFill="1" applyBorder="1" applyAlignment="1" applyProtection="1">
      <alignment horizontal="center" vertical="center" wrapText="1"/>
    </xf>
    <xf numFmtId="0" fontId="58" fillId="2" borderId="1" xfId="1" applyFont="1" applyFill="1" applyBorder="1" applyAlignment="1">
      <alignment horizontal="center"/>
    </xf>
    <xf numFmtId="165" fontId="44" fillId="2" borderId="20" xfId="7" applyNumberFormat="1" applyFont="1" applyFill="1" applyBorder="1" applyAlignment="1" applyProtection="1">
      <alignment horizontal="center" vertical="center" wrapText="1"/>
    </xf>
    <xf numFmtId="165" fontId="48" fillId="2" borderId="2" xfId="7" applyNumberFormat="1" applyFont="1" applyFill="1" applyBorder="1" applyAlignment="1" applyProtection="1">
      <alignment horizontal="center" vertical="center" wrapText="1"/>
    </xf>
    <xf numFmtId="165" fontId="62" fillId="2" borderId="20" xfId="7" applyNumberFormat="1" applyFont="1" applyFill="1" applyBorder="1" applyAlignment="1" applyProtection="1">
      <alignment horizontal="center" vertical="center" wrapText="1"/>
    </xf>
    <xf numFmtId="165" fontId="55" fillId="2" borderId="2" xfId="7" applyNumberFormat="1" applyFont="1" applyFill="1" applyBorder="1" applyAlignment="1" applyProtection="1">
      <alignment horizontal="center" vertical="center" wrapText="1"/>
    </xf>
    <xf numFmtId="165" fontId="39" fillId="2" borderId="20" xfId="7" applyNumberFormat="1" applyFont="1" applyFill="1" applyBorder="1" applyAlignment="1" applyProtection="1">
      <alignment horizontal="center" vertical="center" wrapText="1"/>
    </xf>
    <xf numFmtId="165" fontId="48" fillId="2" borderId="15" xfId="7" applyNumberFormat="1" applyFont="1" applyFill="1" applyBorder="1" applyAlignment="1" applyProtection="1">
      <alignment horizontal="center" vertical="center" wrapText="1"/>
    </xf>
    <xf numFmtId="0" fontId="22" fillId="0" borderId="3" xfId="0" applyFont="1" applyBorder="1" applyAlignment="1">
      <alignment horizontal="left" vertical="center" wrapText="1"/>
    </xf>
    <xf numFmtId="0" fontId="22" fillId="0" borderId="4" xfId="0" applyFont="1" applyBorder="1" applyAlignment="1">
      <alignment horizontal="left" vertical="center" wrapText="1"/>
    </xf>
    <xf numFmtId="0" fontId="22" fillId="0" borderId="5" xfId="0" applyFont="1" applyBorder="1" applyAlignment="1">
      <alignment horizontal="left" vertical="center" wrapText="1"/>
    </xf>
    <xf numFmtId="0" fontId="2" fillId="0" borderId="3" xfId="0" applyFont="1" applyBorder="1" applyAlignment="1">
      <alignment horizontal="justify" vertical="center" wrapText="1"/>
    </xf>
    <xf numFmtId="0" fontId="6" fillId="0" borderId="4" xfId="0" applyFont="1" applyBorder="1" applyAlignment="1">
      <alignment horizontal="justify" vertical="center" wrapText="1"/>
    </xf>
    <xf numFmtId="0" fontId="6" fillId="0" borderId="5" xfId="0" applyFont="1" applyBorder="1" applyAlignment="1">
      <alignment horizontal="justify" vertical="center" wrapTex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4" fillId="0" borderId="3" xfId="0" applyFont="1" applyBorder="1" applyAlignment="1">
      <alignment vertical="center" wrapText="1"/>
    </xf>
    <xf numFmtId="0" fontId="5" fillId="0" borderId="4" xfId="0" applyFont="1" applyBorder="1" applyAlignment="1">
      <alignment vertical="center" wrapText="1"/>
    </xf>
    <xf numFmtId="0" fontId="5" fillId="0" borderId="5" xfId="0" applyFont="1" applyBorder="1" applyAlignment="1">
      <alignment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15" fillId="0" borderId="3" xfId="0" applyFont="1" applyBorder="1" applyAlignment="1">
      <alignment horizontal="center" vertical="center"/>
    </xf>
    <xf numFmtId="0" fontId="15" fillId="0" borderId="5" xfId="0" applyFont="1" applyBorder="1" applyAlignment="1">
      <alignment horizontal="center" vertical="center"/>
    </xf>
    <xf numFmtId="2" fontId="2" fillId="0" borderId="3" xfId="0" applyNumberFormat="1" applyFont="1" applyBorder="1" applyAlignment="1">
      <alignment horizontal="left" vertical="center" wrapText="1"/>
    </xf>
    <xf numFmtId="2" fontId="5" fillId="0" borderId="4" xfId="0" applyNumberFormat="1" applyFont="1" applyBorder="1" applyAlignment="1">
      <alignment horizontal="left" vertical="center" wrapText="1"/>
    </xf>
    <xf numFmtId="2" fontId="5" fillId="0" borderId="5" xfId="0" applyNumberFormat="1" applyFont="1" applyBorder="1" applyAlignment="1">
      <alignment horizontal="left" vertical="center" wrapText="1"/>
    </xf>
    <xf numFmtId="0" fontId="4" fillId="0" borderId="4"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7" fillId="0" borderId="0" xfId="0" applyFont="1" applyBorder="1" applyAlignment="1">
      <alignment horizontal="center" vertical="center"/>
    </xf>
    <xf numFmtId="0" fontId="8" fillId="0" borderId="3" xfId="0" applyFont="1" applyBorder="1" applyAlignment="1">
      <alignment horizontal="left" vertical="center" wrapText="1"/>
    </xf>
    <xf numFmtId="0" fontId="8" fillId="0" borderId="5" xfId="0" applyFont="1" applyBorder="1" applyAlignment="1">
      <alignment horizontal="left" vertical="center" wrapText="1"/>
    </xf>
    <xf numFmtId="0" fontId="8" fillId="0" borderId="1" xfId="0" applyFont="1" applyBorder="1" applyAlignment="1">
      <alignment vertical="center"/>
    </xf>
    <xf numFmtId="49" fontId="15" fillId="0" borderId="3" xfId="0" applyNumberFormat="1" applyFont="1" applyBorder="1" applyAlignment="1">
      <alignment horizontal="center" vertical="center"/>
    </xf>
    <xf numFmtId="49" fontId="15" fillId="0" borderId="5" xfId="0" applyNumberFormat="1" applyFont="1" applyBorder="1" applyAlignment="1">
      <alignment horizontal="center" vertical="center"/>
    </xf>
    <xf numFmtId="0" fontId="26" fillId="0" borderId="1" xfId="9" applyFont="1" applyBorder="1" applyAlignment="1">
      <alignment horizontal="center" vertical="center" wrapText="1"/>
    </xf>
    <xf numFmtId="0" fontId="64" fillId="0" borderId="13" xfId="9" applyFont="1" applyBorder="1" applyAlignment="1">
      <alignment horizontal="center" vertical="center"/>
    </xf>
    <xf numFmtId="0" fontId="64" fillId="0" borderId="20" xfId="9" applyFont="1" applyBorder="1" applyAlignment="1">
      <alignment horizontal="center" vertical="center"/>
    </xf>
    <xf numFmtId="0" fontId="64" fillId="0" borderId="23" xfId="9" applyFont="1" applyBorder="1" applyAlignment="1">
      <alignment horizontal="center" vertical="center"/>
    </xf>
    <xf numFmtId="0" fontId="65" fillId="0" borderId="16" xfId="9" applyFont="1" applyBorder="1" applyAlignment="1">
      <alignment horizontal="center" vertical="center" wrapText="1"/>
    </xf>
    <xf numFmtId="0" fontId="65" fillId="0" borderId="17" xfId="9" applyFont="1" applyBorder="1" applyAlignment="1">
      <alignment horizontal="center" vertical="center" wrapText="1"/>
    </xf>
    <xf numFmtId="0" fontId="65" fillId="0" borderId="12" xfId="9" applyFont="1" applyBorder="1" applyAlignment="1">
      <alignment horizontal="center" vertical="center" wrapText="1"/>
    </xf>
    <xf numFmtId="0" fontId="65" fillId="0" borderId="1" xfId="9" applyFont="1" applyBorder="1" applyAlignment="1">
      <alignment horizontal="center" vertical="center" wrapText="1"/>
    </xf>
    <xf numFmtId="0" fontId="65" fillId="0" borderId="24" xfId="9" applyFont="1" applyBorder="1" applyAlignment="1">
      <alignment horizontal="center" vertical="center" wrapText="1"/>
    </xf>
    <xf numFmtId="0" fontId="65" fillId="0" borderId="18" xfId="9" applyFont="1" applyBorder="1" applyAlignment="1">
      <alignment horizontal="center" vertical="center" wrapText="1"/>
    </xf>
    <xf numFmtId="0" fontId="8" fillId="0" borderId="11"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3" fillId="0" borderId="3" xfId="0" applyFont="1" applyBorder="1" applyAlignment="1">
      <alignment vertical="center" wrapText="1"/>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1" xfId="0" applyFont="1" applyBorder="1" applyAlignment="1">
      <alignment horizontal="left" vertical="center"/>
    </xf>
    <xf numFmtId="0" fontId="23" fillId="0" borderId="3" xfId="0" applyFont="1" applyBorder="1" applyAlignment="1">
      <alignment horizontal="left" vertical="center"/>
    </xf>
    <xf numFmtId="0" fontId="23" fillId="0" borderId="5" xfId="0" applyFont="1" applyBorder="1" applyAlignment="1">
      <alignment horizontal="left" vertical="center"/>
    </xf>
    <xf numFmtId="0" fontId="23" fillId="0" borderId="4" xfId="0" applyFont="1" applyBorder="1" applyAlignment="1">
      <alignment horizontal="left" vertical="center"/>
    </xf>
    <xf numFmtId="0" fontId="26" fillId="0" borderId="3" xfId="1" applyFont="1" applyBorder="1" applyAlignment="1">
      <alignment horizontal="left" vertical="center" wrapText="1"/>
    </xf>
    <xf numFmtId="0" fontId="26" fillId="0" borderId="4" xfId="1" applyFont="1" applyBorder="1" applyAlignment="1">
      <alignment horizontal="left" vertical="center" wrapText="1"/>
    </xf>
    <xf numFmtId="0" fontId="26" fillId="0" borderId="5" xfId="1" applyFont="1" applyBorder="1" applyAlignment="1">
      <alignment horizontal="left" vertical="center" wrapText="1"/>
    </xf>
    <xf numFmtId="0" fontId="13" fillId="0" borderId="1" xfId="0" applyFont="1" applyBorder="1" applyAlignment="1">
      <alignment horizontal="left" vertical="center"/>
    </xf>
    <xf numFmtId="3" fontId="18" fillId="0" borderId="1" xfId="0" applyNumberFormat="1" applyFont="1" applyBorder="1" applyAlignment="1">
      <alignment horizontal="center" vertical="center"/>
    </xf>
    <xf numFmtId="0" fontId="13" fillId="0" borderId="3" xfId="0" applyFont="1" applyBorder="1" applyAlignment="1">
      <alignment horizontal="left" vertical="center"/>
    </xf>
    <xf numFmtId="0" fontId="13" fillId="0" borderId="4" xfId="0" applyFont="1" applyBorder="1" applyAlignment="1">
      <alignment horizontal="left" vertical="center"/>
    </xf>
    <xf numFmtId="0" fontId="13" fillId="0" borderId="5" xfId="0" applyFont="1" applyBorder="1" applyAlignment="1">
      <alignment horizontal="left" vertical="center"/>
    </xf>
    <xf numFmtId="3" fontId="18" fillId="0" borderId="3" xfId="0" applyNumberFormat="1" applyFont="1" applyBorder="1" applyAlignment="1">
      <alignment horizontal="center" vertical="center"/>
    </xf>
    <xf numFmtId="3" fontId="18" fillId="0" borderId="5" xfId="0" applyNumberFormat="1" applyFont="1" applyBorder="1" applyAlignment="1">
      <alignment horizontal="center" vertical="center"/>
    </xf>
    <xf numFmtId="0" fontId="12" fillId="0" borderId="1" xfId="0" applyFont="1" applyBorder="1" applyAlignment="1">
      <alignment horizontal="left" vertical="center"/>
    </xf>
    <xf numFmtId="0" fontId="22" fillId="0" borderId="3" xfId="0" applyFont="1" applyBorder="1" applyAlignment="1">
      <alignment horizontal="left" vertical="center"/>
    </xf>
    <xf numFmtId="0" fontId="22" fillId="0" borderId="4" xfId="0" applyFont="1" applyBorder="1" applyAlignment="1">
      <alignment horizontal="left" vertical="center"/>
    </xf>
    <xf numFmtId="0" fontId="22" fillId="0" borderId="5"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14" fillId="0" borderId="1" xfId="0" applyFont="1" applyBorder="1" applyAlignment="1">
      <alignment horizontal="left" vertical="center" wrapText="1"/>
    </xf>
    <xf numFmtId="0" fontId="21" fillId="0" borderId="1" xfId="0" applyFont="1" applyFill="1" applyBorder="1" applyAlignment="1">
      <alignment horizontal="center" vertical="center" wrapText="1"/>
    </xf>
    <xf numFmtId="0" fontId="14" fillId="0" borderId="1" xfId="0" applyFont="1" applyBorder="1" applyAlignment="1">
      <alignment vertical="center"/>
    </xf>
    <xf numFmtId="49" fontId="15" fillId="0" borderId="1" xfId="0" applyNumberFormat="1" applyFont="1" applyBorder="1" applyAlignment="1">
      <alignment horizontal="center" vertical="center"/>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0" fillId="0" borderId="1" xfId="0" applyBorder="1" applyAlignment="1">
      <alignment horizontal="center" vertical="center" wrapText="1"/>
    </xf>
    <xf numFmtId="0" fontId="16" fillId="0" borderId="1" xfId="0" applyFont="1" applyBorder="1" applyAlignment="1">
      <alignment horizontal="center" vertical="center"/>
    </xf>
    <xf numFmtId="0" fontId="8" fillId="0" borderId="1" xfId="0" applyFont="1" applyBorder="1" applyAlignment="1">
      <alignment horizontal="center" vertical="center"/>
    </xf>
    <xf numFmtId="0" fontId="2" fillId="0" borderId="3" xfId="0" applyFont="1" applyBorder="1" applyAlignment="1">
      <alignment vertical="center" wrapText="1"/>
    </xf>
    <xf numFmtId="0" fontId="30" fillId="0" borderId="3" xfId="0" applyFont="1" applyBorder="1" applyAlignment="1">
      <alignment horizontal="left" vertical="center" wrapText="1"/>
    </xf>
    <xf numFmtId="0" fontId="30" fillId="0" borderId="5" xfId="0" applyFont="1" applyBorder="1" applyAlignment="1">
      <alignment horizontal="left" vertical="center" wrapText="1"/>
    </xf>
    <xf numFmtId="0" fontId="29" fillId="0" borderId="3" xfId="0" applyFont="1" applyBorder="1" applyAlignment="1">
      <alignment horizontal="left" vertical="center" wrapText="1"/>
    </xf>
    <xf numFmtId="0" fontId="29" fillId="0" borderId="5" xfId="0" applyFont="1" applyBorder="1" applyAlignment="1">
      <alignment horizontal="left" vertical="center" wrapText="1"/>
    </xf>
    <xf numFmtId="0" fontId="22" fillId="0" borderId="3" xfId="0" applyFont="1" applyBorder="1" applyAlignment="1">
      <alignment horizontal="justify" vertical="center" wrapText="1"/>
    </xf>
    <xf numFmtId="0" fontId="22" fillId="0" borderId="4" xfId="0" applyFont="1" applyBorder="1" applyAlignment="1">
      <alignment horizontal="justify" vertical="center" wrapText="1"/>
    </xf>
    <xf numFmtId="0" fontId="22" fillId="0" borderId="5" xfId="0" applyFont="1" applyBorder="1" applyAlignment="1">
      <alignment horizontal="justify" vertical="center" wrapText="1"/>
    </xf>
    <xf numFmtId="0" fontId="1" fillId="0" borderId="3" xfId="0" applyFont="1" applyBorder="1" applyAlignment="1">
      <alignment horizontal="justify" vertical="center" wrapText="1"/>
    </xf>
    <xf numFmtId="0" fontId="23" fillId="0" borderId="3" xfId="0" applyFont="1" applyBorder="1" applyAlignment="1">
      <alignment horizontal="left" vertical="center" wrapText="1"/>
    </xf>
    <xf numFmtId="0" fontId="23" fillId="0" borderId="4" xfId="0" applyFont="1" applyBorder="1" applyAlignment="1">
      <alignment horizontal="left" vertical="center" wrapText="1"/>
    </xf>
    <xf numFmtId="0" fontId="23" fillId="0" borderId="5" xfId="0" applyFont="1" applyBorder="1" applyAlignment="1">
      <alignment horizontal="left" vertical="center" wrapText="1"/>
    </xf>
    <xf numFmtId="0" fontId="24" fillId="0" borderId="3" xfId="0" applyFont="1" applyBorder="1" applyAlignment="1">
      <alignment horizontal="left" vertical="center" wrapText="1"/>
    </xf>
    <xf numFmtId="0" fontId="24" fillId="0" borderId="4" xfId="0" applyFont="1" applyBorder="1" applyAlignment="1">
      <alignment horizontal="left" vertical="center" wrapText="1"/>
    </xf>
    <xf numFmtId="0" fontId="24" fillId="0" borderId="5" xfId="0" applyFont="1" applyBorder="1" applyAlignment="1">
      <alignment horizontal="left" vertical="center" wrapText="1"/>
    </xf>
    <xf numFmtId="0" fontId="22" fillId="0" borderId="1" xfId="0" applyFont="1" applyBorder="1" applyAlignment="1">
      <alignment horizontal="center" vertical="center" wrapText="1"/>
    </xf>
    <xf numFmtId="0" fontId="23" fillId="0" borderId="3" xfId="0" applyFont="1" applyBorder="1" applyAlignment="1">
      <alignment vertical="center"/>
    </xf>
    <xf numFmtId="0" fontId="23" fillId="0" borderId="5" xfId="0" applyFont="1" applyBorder="1" applyAlignment="1">
      <alignment vertical="center"/>
    </xf>
    <xf numFmtId="0" fontId="34" fillId="2" borderId="13" xfId="3" applyFont="1" applyFill="1" applyBorder="1" applyAlignment="1" applyProtection="1">
      <alignment horizontal="center" vertical="center"/>
      <protection locked="0"/>
    </xf>
    <xf numFmtId="0" fontId="34" fillId="2" borderId="20" xfId="3" applyFont="1" applyFill="1" applyBorder="1" applyAlignment="1" applyProtection="1">
      <alignment horizontal="center" vertical="center"/>
      <protection locked="0"/>
    </xf>
  </cellXfs>
  <cellStyles count="72">
    <cellStyle name="20% - Акцент1" xfId="10"/>
    <cellStyle name="20% - Акцент2" xfId="11"/>
    <cellStyle name="20% - Акцент3" xfId="12"/>
    <cellStyle name="20% - Акцент4" xfId="13"/>
    <cellStyle name="20% - Акцент5" xfId="14"/>
    <cellStyle name="20% - Акцент6" xfId="15"/>
    <cellStyle name="40% - Акцент1" xfId="16"/>
    <cellStyle name="40% - Акцент2" xfId="17"/>
    <cellStyle name="40% - Акцент3" xfId="18"/>
    <cellStyle name="40% - Акцент4" xfId="19"/>
    <cellStyle name="40% - Акцент5" xfId="20"/>
    <cellStyle name="40% - Акцент6" xfId="21"/>
    <cellStyle name="60% - Акцент1" xfId="22"/>
    <cellStyle name="60% - Акцент2" xfId="23"/>
    <cellStyle name="60% - Акцент3" xfId="24"/>
    <cellStyle name="60% - Акцент4" xfId="25"/>
    <cellStyle name="60% - Акцент5" xfId="26"/>
    <cellStyle name="60% - Акцент6" xfId="27"/>
    <cellStyle name="Comma" xfId="2" builtinId="3"/>
    <cellStyle name="Comma 2" xfId="7"/>
    <cellStyle name="Comma 2 2" xfId="28"/>
    <cellStyle name="Comma 2 2 2" xfId="29"/>
    <cellStyle name="Comma 2 3" xfId="30"/>
    <cellStyle name="Comma 2 4" xfId="5"/>
    <cellStyle name="Comma 3" xfId="4"/>
    <cellStyle name="Comma 3 2" xfId="31"/>
    <cellStyle name="Comma 4" xfId="32"/>
    <cellStyle name="Comma 4 2" xfId="33"/>
    <cellStyle name="Comma 5" xfId="34"/>
    <cellStyle name="Comma 6" xfId="35"/>
    <cellStyle name="Comma 7" xfId="8"/>
    <cellStyle name="Îáû÷íûé_ÐÎÌÀÍ--Ø-8" xfId="36"/>
    <cellStyle name="Normal" xfId="0" builtinId="0"/>
    <cellStyle name="Normal 2" xfId="3"/>
    <cellStyle name="Normal 2 2" xfId="37"/>
    <cellStyle name="Normal 3" xfId="38"/>
    <cellStyle name="Normal 3 2" xfId="1"/>
    <cellStyle name="Normal 3 2 2" xfId="39"/>
    <cellStyle name="Normal 3 2 4" xfId="40"/>
    <cellStyle name="Normal 3 3" xfId="41"/>
    <cellStyle name="Normal 4" xfId="42"/>
    <cellStyle name="Normal 4 2" xfId="43"/>
    <cellStyle name="Normal 5" xfId="44"/>
    <cellStyle name="Normal 5 2" xfId="9"/>
    <cellStyle name="Normal 5 3" xfId="45"/>
    <cellStyle name="Normal 6" xfId="46"/>
    <cellStyle name="Normal_cxrili 30.12.2008 BOLOOOOO" xfId="6"/>
    <cellStyle name="Percent 2" xfId="47"/>
    <cellStyle name="Акцент1" xfId="48"/>
    <cellStyle name="Акцент2" xfId="49"/>
    <cellStyle name="Акцент3" xfId="50"/>
    <cellStyle name="Акцент4" xfId="51"/>
    <cellStyle name="Акцент5" xfId="52"/>
    <cellStyle name="Акцент6" xfId="53"/>
    <cellStyle name="Ввод " xfId="54"/>
    <cellStyle name="Вывод" xfId="55"/>
    <cellStyle name="Вычисление" xfId="56"/>
    <cellStyle name="Заголовок 1" xfId="57"/>
    <cellStyle name="Заголовок 2" xfId="58"/>
    <cellStyle name="Заголовок 3" xfId="59"/>
    <cellStyle name="Заголовок 4" xfId="60"/>
    <cellStyle name="Итог" xfId="61"/>
    <cellStyle name="Контрольная ячейка" xfId="62"/>
    <cellStyle name="Название" xfId="63"/>
    <cellStyle name="Нейтральный" xfId="64"/>
    <cellStyle name="Обычный 2" xfId="65"/>
    <cellStyle name="Плохой" xfId="66"/>
    <cellStyle name="Пояснение" xfId="67"/>
    <cellStyle name="Примечание" xfId="68"/>
    <cellStyle name="Связанная ячейка" xfId="69"/>
    <cellStyle name="Текст предупреждения" xfId="70"/>
    <cellStyle name="Хороший" xfId="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tabSelected="1" topLeftCell="A10" workbookViewId="0">
      <selection activeCell="G14" sqref="G14"/>
    </sheetView>
  </sheetViews>
  <sheetFormatPr defaultRowHeight="15"/>
  <cols>
    <col min="1" max="1" width="41.140625" customWidth="1"/>
    <col min="2" max="6" width="14.5703125" customWidth="1"/>
    <col min="7" max="7" width="13.7109375" customWidth="1"/>
    <col min="8" max="8" width="14.7109375" customWidth="1"/>
    <col min="9" max="9" width="16.7109375" customWidth="1"/>
    <col min="10" max="10" width="18" customWidth="1"/>
    <col min="11" max="11" width="14.28515625" customWidth="1"/>
  </cols>
  <sheetData>
    <row r="1" spans="1:9">
      <c r="A1" s="1"/>
      <c r="B1" s="190"/>
      <c r="C1" s="190"/>
      <c r="D1" s="190"/>
      <c r="E1" s="190"/>
      <c r="F1" s="190"/>
    </row>
    <row r="2" spans="1:9" ht="34.9" customHeight="1">
      <c r="A2" s="191" t="s">
        <v>3</v>
      </c>
      <c r="B2" s="192"/>
      <c r="C2" s="187" t="s">
        <v>68</v>
      </c>
      <c r="D2" s="188"/>
      <c r="E2" s="188"/>
      <c r="F2" s="189"/>
    </row>
    <row r="3" spans="1:9" ht="30.6" customHeight="1">
      <c r="A3" s="193" t="s">
        <v>4</v>
      </c>
      <c r="B3" s="193"/>
      <c r="C3" s="193"/>
      <c r="D3" s="193"/>
      <c r="E3" s="194" t="s">
        <v>48</v>
      </c>
      <c r="F3" s="195"/>
    </row>
    <row r="4" spans="1:9" ht="32.450000000000003" customHeight="1">
      <c r="A4" s="21" t="s">
        <v>5</v>
      </c>
      <c r="B4" s="187" t="s">
        <v>50</v>
      </c>
      <c r="C4" s="188"/>
      <c r="D4" s="188"/>
      <c r="E4" s="188"/>
      <c r="F4" s="189"/>
    </row>
    <row r="5" spans="1:9" ht="34.9" customHeight="1">
      <c r="A5" s="21" t="s">
        <v>6</v>
      </c>
      <c r="B5" s="176" t="s">
        <v>56</v>
      </c>
      <c r="C5" s="177"/>
      <c r="D5" s="177"/>
      <c r="E5" s="177"/>
      <c r="F5" s="178"/>
      <c r="I5" s="3"/>
    </row>
    <row r="6" spans="1:9" ht="36.6" customHeight="1">
      <c r="A6" s="179" t="s">
        <v>7</v>
      </c>
      <c r="B6" s="180"/>
      <c r="C6" s="180"/>
      <c r="D6" s="181"/>
      <c r="E6" s="182" t="s">
        <v>323</v>
      </c>
      <c r="F6" s="183"/>
    </row>
    <row r="7" spans="1:9" ht="30.6" customHeight="1">
      <c r="A7" s="170" t="s">
        <v>8</v>
      </c>
      <c r="B7" s="171"/>
      <c r="C7" s="171"/>
      <c r="D7" s="171"/>
      <c r="E7" s="171"/>
      <c r="F7" s="172"/>
    </row>
    <row r="8" spans="1:9" ht="41.45" customHeight="1">
      <c r="A8" s="184" t="s">
        <v>306</v>
      </c>
      <c r="B8" s="185"/>
      <c r="C8" s="185"/>
      <c r="D8" s="185"/>
      <c r="E8" s="185"/>
      <c r="F8" s="186"/>
    </row>
    <row r="9" spans="1:9" ht="31.9" customHeight="1">
      <c r="A9" s="170" t="s">
        <v>9</v>
      </c>
      <c r="B9" s="171"/>
      <c r="C9" s="171"/>
      <c r="D9" s="171"/>
      <c r="E9" s="171"/>
      <c r="F9" s="172"/>
    </row>
    <row r="10" spans="1:9" ht="190.5" customHeight="1">
      <c r="A10" s="167" t="s">
        <v>90</v>
      </c>
      <c r="B10" s="168"/>
      <c r="C10" s="168"/>
      <c r="D10" s="168"/>
      <c r="E10" s="168"/>
      <c r="F10" s="169"/>
    </row>
    <row r="11" spans="1:9" ht="61.9" customHeight="1">
      <c r="A11" s="21" t="s">
        <v>12</v>
      </c>
      <c r="B11" s="10" t="s">
        <v>10</v>
      </c>
      <c r="C11" s="11" t="s">
        <v>1</v>
      </c>
      <c r="D11" s="11" t="s">
        <v>303</v>
      </c>
      <c r="E11" s="11" t="s">
        <v>307</v>
      </c>
      <c r="F11" s="11" t="s">
        <v>324</v>
      </c>
    </row>
    <row r="12" spans="1:9" ht="37.9" customHeight="1">
      <c r="A12" s="35" t="s">
        <v>45</v>
      </c>
      <c r="B12" s="29">
        <f>C12+D12+E12+F12</f>
        <v>780000</v>
      </c>
      <c r="C12" s="124">
        <v>160000</v>
      </c>
      <c r="D12" s="125">
        <v>170000</v>
      </c>
      <c r="E12" s="125">
        <v>200000</v>
      </c>
      <c r="F12" s="124">
        <v>250000</v>
      </c>
    </row>
    <row r="13" spans="1:9" ht="37.9" customHeight="1">
      <c r="A13" s="35" t="s">
        <v>49</v>
      </c>
      <c r="B13" s="29">
        <f t="shared" ref="B13:B14" si="0">C13+D13+E13+F13</f>
        <v>580000</v>
      </c>
      <c r="C13" s="124">
        <v>110000</v>
      </c>
      <c r="D13" s="125">
        <v>120000</v>
      </c>
      <c r="E13" s="125">
        <v>150000</v>
      </c>
      <c r="F13" s="124">
        <v>200000</v>
      </c>
    </row>
    <row r="14" spans="1:9" ht="39" customHeight="1">
      <c r="A14" s="35" t="s">
        <v>63</v>
      </c>
      <c r="B14" s="29">
        <f t="shared" si="0"/>
        <v>600000</v>
      </c>
      <c r="C14" s="126">
        <v>120000</v>
      </c>
      <c r="D14" s="126">
        <v>130000</v>
      </c>
      <c r="E14" s="126">
        <v>150000</v>
      </c>
      <c r="F14" s="126">
        <v>200000</v>
      </c>
    </row>
    <row r="15" spans="1:9" ht="38.450000000000003" customHeight="1">
      <c r="A15" s="21" t="s">
        <v>33</v>
      </c>
      <c r="B15" s="29">
        <f>SUM(B12:B14)</f>
        <v>1960000</v>
      </c>
      <c r="C15" s="29">
        <f>SUM(C12:C14)</f>
        <v>390000</v>
      </c>
      <c r="D15" s="123">
        <f t="shared" ref="D15:E15" si="1">SUM(D12:D14)</f>
        <v>420000</v>
      </c>
      <c r="E15" s="123">
        <f t="shared" si="1"/>
        <v>500000</v>
      </c>
      <c r="F15" s="123">
        <f>SUM(F12:F14)</f>
        <v>650000</v>
      </c>
    </row>
    <row r="16" spans="1:9" ht="40.15" customHeight="1">
      <c r="A16" s="170" t="s">
        <v>11</v>
      </c>
      <c r="B16" s="171"/>
      <c r="C16" s="171"/>
      <c r="D16" s="171"/>
      <c r="E16" s="171"/>
      <c r="F16" s="172"/>
    </row>
    <row r="17" spans="1:6" ht="41.25" customHeight="1">
      <c r="A17" s="173" t="s">
        <v>57</v>
      </c>
      <c r="B17" s="174"/>
      <c r="C17" s="174"/>
      <c r="D17" s="174"/>
      <c r="E17" s="174"/>
      <c r="F17" s="175"/>
    </row>
    <row r="18" spans="1:6" ht="74.45" customHeight="1">
      <c r="A18" s="31" t="s">
        <v>69</v>
      </c>
      <c r="B18" s="164" t="s">
        <v>91</v>
      </c>
      <c r="C18" s="165"/>
      <c r="D18" s="166"/>
      <c r="E18" s="30" t="s">
        <v>70</v>
      </c>
      <c r="F18" s="32" t="s">
        <v>71</v>
      </c>
    </row>
  </sheetData>
  <mergeCells count="16">
    <mergeCell ref="B4:F4"/>
    <mergeCell ref="B1:F1"/>
    <mergeCell ref="A2:B2"/>
    <mergeCell ref="C2:F2"/>
    <mergeCell ref="A3:D3"/>
    <mergeCell ref="E3:F3"/>
    <mergeCell ref="B18:D18"/>
    <mergeCell ref="A10:F10"/>
    <mergeCell ref="A16:F16"/>
    <mergeCell ref="A17:F17"/>
    <mergeCell ref="B5:F5"/>
    <mergeCell ref="A6:D6"/>
    <mergeCell ref="E6:F6"/>
    <mergeCell ref="A7:F7"/>
    <mergeCell ref="A8:F8"/>
    <mergeCell ref="A9:F9"/>
  </mergeCells>
  <printOptions horizontalCentered="1"/>
  <pageMargins left="0.23622047244094491" right="0.23622047244094491" top="0.35433070866141736" bottom="0.35433070866141736" header="0.31496062992125984" footer="0.31496062992125984"/>
  <pageSetup paperSize="9" scale="8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view="pageBreakPreview" zoomScaleNormal="100" zoomScaleSheetLayoutView="100" workbookViewId="0">
      <selection activeCell="A4" sqref="A4:A6"/>
    </sheetView>
  </sheetViews>
  <sheetFormatPr defaultColWidth="9.140625" defaultRowHeight="15"/>
  <cols>
    <col min="1" max="1" width="19.7109375" style="127" customWidth="1"/>
    <col min="2" max="2" width="17.42578125" style="127" customWidth="1"/>
    <col min="3" max="9" width="11.85546875" style="138" customWidth="1"/>
    <col min="10" max="10" width="14.85546875" style="138" customWidth="1"/>
    <col min="11" max="12" width="11.85546875" style="138" customWidth="1"/>
    <col min="13" max="16384" width="9.140625" style="127"/>
  </cols>
  <sheetData>
    <row r="1" spans="1:12" ht="45.75" customHeight="1" thickBot="1">
      <c r="A1" s="197" t="s">
        <v>316</v>
      </c>
      <c r="B1" s="198"/>
      <c r="C1" s="198"/>
      <c r="D1" s="198"/>
      <c r="E1" s="198"/>
      <c r="F1" s="198"/>
      <c r="G1" s="198"/>
      <c r="H1" s="198"/>
      <c r="I1" s="198"/>
      <c r="J1" s="198"/>
      <c r="K1" s="198"/>
      <c r="L1" s="199"/>
    </row>
    <row r="2" spans="1:12" ht="60" customHeight="1">
      <c r="A2" s="200" t="s">
        <v>308</v>
      </c>
      <c r="B2" s="202" t="s">
        <v>309</v>
      </c>
      <c r="C2" s="202"/>
      <c r="D2" s="202"/>
      <c r="E2" s="202"/>
      <c r="F2" s="202"/>
      <c r="G2" s="202"/>
      <c r="H2" s="202" t="s">
        <v>310</v>
      </c>
      <c r="I2" s="202" t="s">
        <v>311</v>
      </c>
      <c r="J2" s="202" t="s">
        <v>312</v>
      </c>
      <c r="K2" s="202" t="s">
        <v>313</v>
      </c>
      <c r="L2" s="204" t="s">
        <v>16</v>
      </c>
    </row>
    <row r="3" spans="1:12" ht="44.25" customHeight="1">
      <c r="A3" s="201"/>
      <c r="B3" s="128" t="s">
        <v>2</v>
      </c>
      <c r="C3" s="128" t="s">
        <v>314</v>
      </c>
      <c r="D3" s="128" t="s">
        <v>0</v>
      </c>
      <c r="E3" s="129" t="s">
        <v>1</v>
      </c>
      <c r="F3" s="129" t="s">
        <v>303</v>
      </c>
      <c r="G3" s="129" t="s">
        <v>307</v>
      </c>
      <c r="H3" s="203"/>
      <c r="I3" s="203"/>
      <c r="J3" s="203"/>
      <c r="K3" s="203"/>
      <c r="L3" s="205"/>
    </row>
    <row r="4" spans="1:12" ht="69.599999999999994" customHeight="1">
      <c r="A4" s="196" t="s">
        <v>57</v>
      </c>
      <c r="B4" s="130" t="s">
        <v>81</v>
      </c>
      <c r="C4" s="131">
        <v>0.55000000000000004</v>
      </c>
      <c r="D4" s="131">
        <v>0.6</v>
      </c>
      <c r="E4" s="131">
        <v>0.66</v>
      </c>
      <c r="F4" s="131">
        <v>0.73</v>
      </c>
      <c r="G4" s="132">
        <v>0.8</v>
      </c>
      <c r="H4" s="133" t="s">
        <v>82</v>
      </c>
      <c r="I4" s="131">
        <v>0.1</v>
      </c>
      <c r="J4" s="133" t="s">
        <v>79</v>
      </c>
      <c r="K4" s="133" t="s">
        <v>79</v>
      </c>
      <c r="L4" s="134" t="s">
        <v>85</v>
      </c>
    </row>
    <row r="5" spans="1:12" ht="120">
      <c r="A5" s="196"/>
      <c r="B5" s="135" t="s">
        <v>78</v>
      </c>
      <c r="C5" s="136">
        <v>800</v>
      </c>
      <c r="D5" s="136" t="s">
        <v>86</v>
      </c>
      <c r="E5" s="136" t="s">
        <v>86</v>
      </c>
      <c r="F5" s="136" t="s">
        <v>86</v>
      </c>
      <c r="G5" s="136" t="s">
        <v>86</v>
      </c>
      <c r="H5" s="136" t="s">
        <v>86</v>
      </c>
      <c r="I5" s="131">
        <v>0.1</v>
      </c>
      <c r="J5" s="133" t="s">
        <v>79</v>
      </c>
      <c r="K5" s="133" t="s">
        <v>79</v>
      </c>
      <c r="L5" s="134" t="s">
        <v>85</v>
      </c>
    </row>
    <row r="6" spans="1:12" ht="75">
      <c r="A6" s="196"/>
      <c r="B6" s="135" t="s">
        <v>89</v>
      </c>
      <c r="C6" s="137" t="s">
        <v>88</v>
      </c>
      <c r="D6" s="137" t="s">
        <v>88</v>
      </c>
      <c r="E6" s="137" t="s">
        <v>88</v>
      </c>
      <c r="F6" s="137" t="s">
        <v>88</v>
      </c>
      <c r="G6" s="137" t="s">
        <v>88</v>
      </c>
      <c r="H6" s="133" t="s">
        <v>25</v>
      </c>
      <c r="I6" s="131">
        <v>0.1</v>
      </c>
      <c r="J6" s="133" t="s">
        <v>79</v>
      </c>
      <c r="K6" s="133" t="s">
        <v>79</v>
      </c>
      <c r="L6" s="134" t="s">
        <v>85</v>
      </c>
    </row>
    <row r="7" spans="1:12" ht="9.9499999999999993" customHeight="1"/>
    <row r="10" spans="1:12">
      <c r="A10" s="139"/>
    </row>
    <row r="11" spans="1:12">
      <c r="F11" s="140"/>
    </row>
    <row r="28" spans="1:1">
      <c r="A28" s="127" t="s">
        <v>315</v>
      </c>
    </row>
  </sheetData>
  <mergeCells count="9">
    <mergeCell ref="A4:A6"/>
    <mergeCell ref="A1:L1"/>
    <mergeCell ref="A2:A3"/>
    <mergeCell ref="B2:G2"/>
    <mergeCell ref="H2:H3"/>
    <mergeCell ref="I2:I3"/>
    <mergeCell ref="J2:J3"/>
    <mergeCell ref="K2:K3"/>
    <mergeCell ref="L2:L3"/>
  </mergeCells>
  <printOptions horizontalCentered="1"/>
  <pageMargins left="0.11811023622047245" right="0.11811023622047245" top="0.15748031496062992" bottom="0.15748031496062992" header="0.11811023622047245" footer="0.11811023622047245"/>
  <pageSetup paperSize="9" scale="9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workbookViewId="0">
      <selection activeCell="G18" sqref="G18"/>
    </sheetView>
  </sheetViews>
  <sheetFormatPr defaultRowHeight="15"/>
  <cols>
    <col min="1" max="1" width="38.28515625" customWidth="1"/>
    <col min="2" max="6" width="14.28515625" customWidth="1"/>
  </cols>
  <sheetData>
    <row r="1" spans="1:6">
      <c r="A1" s="1"/>
      <c r="B1" s="190"/>
      <c r="C1" s="190"/>
      <c r="D1" s="190"/>
      <c r="E1" s="190"/>
      <c r="F1" s="190"/>
    </row>
    <row r="2" spans="1:6" ht="31.15" customHeight="1">
      <c r="A2" s="237" t="s">
        <v>17</v>
      </c>
      <c r="B2" s="237"/>
      <c r="C2" s="238" t="s">
        <v>50</v>
      </c>
      <c r="D2" s="238"/>
      <c r="E2" s="238"/>
      <c r="F2" s="238"/>
    </row>
    <row r="3" spans="1:6" ht="30.6" customHeight="1">
      <c r="A3" s="239" t="s">
        <v>18</v>
      </c>
      <c r="B3" s="239"/>
      <c r="C3" s="239"/>
      <c r="D3" s="239"/>
      <c r="E3" s="240" t="s">
        <v>47</v>
      </c>
      <c r="F3" s="240"/>
    </row>
    <row r="4" spans="1:6" ht="32.450000000000003" customHeight="1">
      <c r="A4" s="5" t="s">
        <v>19</v>
      </c>
      <c r="B4" s="241" t="s">
        <v>46</v>
      </c>
      <c r="C4" s="242"/>
      <c r="D4" s="242"/>
      <c r="E4" s="242"/>
      <c r="F4" s="243"/>
    </row>
    <row r="5" spans="1:6" ht="34.15" customHeight="1">
      <c r="A5" s="19" t="s">
        <v>20</v>
      </c>
      <c r="B5" s="244" t="s">
        <v>56</v>
      </c>
      <c r="C5" s="244"/>
      <c r="D5" s="244"/>
      <c r="E5" s="244"/>
      <c r="F5" s="244"/>
    </row>
    <row r="6" spans="1:6" ht="34.15" customHeight="1">
      <c r="A6" s="213" t="s">
        <v>23</v>
      </c>
      <c r="B6" s="213"/>
      <c r="C6" s="213"/>
      <c r="D6" s="213"/>
      <c r="E6" s="245" t="s">
        <v>1</v>
      </c>
      <c r="F6" s="245"/>
    </row>
    <row r="7" spans="1:6" ht="34.15" customHeight="1">
      <c r="A7" s="220" t="s">
        <v>35</v>
      </c>
      <c r="B7" s="220"/>
      <c r="C7" s="220"/>
      <c r="D7" s="220"/>
      <c r="E7" s="221">
        <v>160000</v>
      </c>
      <c r="F7" s="221"/>
    </row>
    <row r="8" spans="1:6" ht="34.15" hidden="1" customHeight="1">
      <c r="A8" s="222" t="s">
        <v>32</v>
      </c>
      <c r="B8" s="223"/>
      <c r="C8" s="223"/>
      <c r="D8" s="224"/>
      <c r="E8" s="225"/>
      <c r="F8" s="226"/>
    </row>
    <row r="9" spans="1:6" ht="34.15" hidden="1" customHeight="1">
      <c r="A9" s="220" t="s">
        <v>29</v>
      </c>
      <c r="B9" s="220"/>
      <c r="C9" s="220"/>
      <c r="D9" s="220"/>
      <c r="E9" s="221"/>
      <c r="F9" s="221"/>
    </row>
    <row r="10" spans="1:6" ht="34.15" hidden="1" customHeight="1">
      <c r="A10" s="222" t="s">
        <v>43</v>
      </c>
      <c r="B10" s="223"/>
      <c r="C10" s="223"/>
      <c r="D10" s="224"/>
      <c r="E10" s="225"/>
      <c r="F10" s="226"/>
    </row>
    <row r="11" spans="1:6" ht="34.15" customHeight="1">
      <c r="A11" s="227" t="s">
        <v>24</v>
      </c>
      <c r="B11" s="227"/>
      <c r="C11" s="227"/>
      <c r="D11" s="227"/>
      <c r="E11" s="221">
        <f>E7</f>
        <v>160000</v>
      </c>
      <c r="F11" s="221"/>
    </row>
    <row r="12" spans="1:6" ht="36" customHeight="1">
      <c r="A12" s="170" t="s">
        <v>21</v>
      </c>
      <c r="B12" s="171"/>
      <c r="C12" s="171"/>
      <c r="D12" s="171"/>
      <c r="E12" s="171"/>
      <c r="F12" s="172"/>
    </row>
    <row r="13" spans="1:6" ht="36" customHeight="1">
      <c r="A13" s="228" t="s">
        <v>58</v>
      </c>
      <c r="B13" s="229"/>
      <c r="C13" s="229"/>
      <c r="D13" s="229"/>
      <c r="E13" s="229"/>
      <c r="F13" s="230"/>
    </row>
    <row r="14" spans="1:6" ht="41.45" customHeight="1">
      <c r="A14" s="170" t="s">
        <v>22</v>
      </c>
      <c r="B14" s="171"/>
      <c r="C14" s="171"/>
      <c r="D14" s="171"/>
      <c r="E14" s="171"/>
      <c r="F14" s="172"/>
    </row>
    <row r="15" spans="1:6" ht="89.25" customHeight="1">
      <c r="A15" s="167" t="s">
        <v>73</v>
      </c>
      <c r="B15" s="168"/>
      <c r="C15" s="168"/>
      <c r="D15" s="168"/>
      <c r="E15" s="168"/>
      <c r="F15" s="169"/>
    </row>
    <row r="16" spans="1:6" ht="27.6" customHeight="1">
      <c r="A16" s="206" t="s">
        <v>2</v>
      </c>
      <c r="B16" s="207"/>
      <c r="C16" s="208"/>
      <c r="D16" s="234" t="s">
        <v>31</v>
      </c>
      <c r="E16" s="235"/>
      <c r="F16" s="236"/>
    </row>
    <row r="17" spans="1:6" ht="57" customHeight="1">
      <c r="A17" s="231"/>
      <c r="B17" s="232"/>
      <c r="C17" s="233"/>
      <c r="D17" s="6" t="s">
        <v>25</v>
      </c>
      <c r="E17" s="7" t="s">
        <v>41</v>
      </c>
      <c r="F17" s="7" t="s">
        <v>26</v>
      </c>
    </row>
    <row r="18" spans="1:6" ht="36.75" customHeight="1">
      <c r="A18" s="214" t="s">
        <v>92</v>
      </c>
      <c r="B18" s="216"/>
      <c r="C18" s="215"/>
      <c r="D18" s="13"/>
      <c r="E18" s="14"/>
      <c r="F18" s="36">
        <v>160000</v>
      </c>
    </row>
    <row r="19" spans="1:6" ht="33.75" customHeight="1">
      <c r="A19" s="217" t="s">
        <v>55</v>
      </c>
      <c r="B19" s="218"/>
      <c r="C19" s="219"/>
      <c r="D19" s="27"/>
      <c r="E19" s="27"/>
      <c r="F19" s="28">
        <f>SUM(F18:F18)</f>
        <v>160000</v>
      </c>
    </row>
    <row r="20" spans="1:6" ht="32.450000000000003" customHeight="1">
      <c r="A20" s="210" t="s">
        <v>27</v>
      </c>
      <c r="B20" s="211"/>
      <c r="C20" s="211"/>
      <c r="D20" s="211"/>
      <c r="E20" s="211"/>
      <c r="F20" s="212"/>
    </row>
    <row r="21" spans="1:6" ht="44.45" customHeight="1">
      <c r="A21" s="213" t="s">
        <v>2</v>
      </c>
      <c r="B21" s="213"/>
      <c r="C21" s="8" t="s">
        <v>40</v>
      </c>
      <c r="D21" s="9" t="s">
        <v>37</v>
      </c>
      <c r="E21" s="9" t="s">
        <v>38</v>
      </c>
      <c r="F21" s="9" t="s">
        <v>39</v>
      </c>
    </row>
    <row r="22" spans="1:6" ht="44.45" customHeight="1">
      <c r="A22" s="214" t="s">
        <v>46</v>
      </c>
      <c r="B22" s="215"/>
      <c r="C22" s="2" t="s">
        <v>36</v>
      </c>
      <c r="D22" s="20" t="s">
        <v>36</v>
      </c>
      <c r="E22" s="20" t="s">
        <v>36</v>
      </c>
      <c r="F22" s="20" t="s">
        <v>36</v>
      </c>
    </row>
    <row r="23" spans="1:6" ht="32.25" customHeight="1">
      <c r="A23" s="206" t="s">
        <v>28</v>
      </c>
      <c r="B23" s="207"/>
      <c r="C23" s="207"/>
      <c r="D23" s="207"/>
      <c r="E23" s="207"/>
      <c r="F23" s="208"/>
    </row>
    <row r="24" spans="1:6" ht="36" customHeight="1">
      <c r="A24" s="209" t="s">
        <v>59</v>
      </c>
      <c r="B24" s="174"/>
      <c r="C24" s="174"/>
      <c r="D24" s="174"/>
      <c r="E24" s="174"/>
      <c r="F24" s="175"/>
    </row>
    <row r="25" spans="1:6" ht="61.15" customHeight="1">
      <c r="A25" s="31" t="s">
        <v>72</v>
      </c>
      <c r="B25" s="164" t="s">
        <v>74</v>
      </c>
      <c r="C25" s="165"/>
      <c r="D25" s="166"/>
      <c r="E25" s="30" t="s">
        <v>70</v>
      </c>
      <c r="F25" s="32" t="s">
        <v>71</v>
      </c>
    </row>
  </sheetData>
  <mergeCells count="33">
    <mergeCell ref="A8:D8"/>
    <mergeCell ref="E8:F8"/>
    <mergeCell ref="B1:F1"/>
    <mergeCell ref="A2:B2"/>
    <mergeCell ref="C2:F2"/>
    <mergeCell ref="A3:D3"/>
    <mergeCell ref="E3:F3"/>
    <mergeCell ref="B4:F4"/>
    <mergeCell ref="B5:F5"/>
    <mergeCell ref="A6:D6"/>
    <mergeCell ref="E6:F6"/>
    <mergeCell ref="A7:D7"/>
    <mergeCell ref="E7:F7"/>
    <mergeCell ref="A18:C18"/>
    <mergeCell ref="A19:C19"/>
    <mergeCell ref="A9:D9"/>
    <mergeCell ref="E9:F9"/>
    <mergeCell ref="A10:D10"/>
    <mergeCell ref="E10:F10"/>
    <mergeCell ref="A11:D11"/>
    <mergeCell ref="E11:F11"/>
    <mergeCell ref="A12:F12"/>
    <mergeCell ref="A13:F13"/>
    <mergeCell ref="A14:F14"/>
    <mergeCell ref="A15:F15"/>
    <mergeCell ref="A16:C17"/>
    <mergeCell ref="D16:F16"/>
    <mergeCell ref="B25:D25"/>
    <mergeCell ref="A23:F23"/>
    <mergeCell ref="A24:F24"/>
    <mergeCell ref="A20:F20"/>
    <mergeCell ref="A21:B21"/>
    <mergeCell ref="A22:B22"/>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election activeCell="E10" sqref="E10"/>
    </sheetView>
  </sheetViews>
  <sheetFormatPr defaultRowHeight="15"/>
  <cols>
    <col min="1" max="1" width="27" customWidth="1"/>
    <col min="2" max="2" width="24.7109375" customWidth="1"/>
    <col min="3" max="9" width="14.85546875" customWidth="1"/>
    <col min="10" max="10" width="18.28515625" customWidth="1"/>
    <col min="11" max="12" width="8.85546875" customWidth="1"/>
  </cols>
  <sheetData>
    <row r="1" spans="1:9">
      <c r="B1" s="1"/>
      <c r="C1" s="190"/>
      <c r="D1" s="190"/>
      <c r="E1" s="190"/>
      <c r="F1" s="190"/>
      <c r="G1" s="190"/>
    </row>
    <row r="2" spans="1:9" ht="45" customHeight="1">
      <c r="A2" s="15" t="s">
        <v>44</v>
      </c>
      <c r="B2" s="246" t="s">
        <v>30</v>
      </c>
      <c r="C2" s="246"/>
      <c r="D2" s="246"/>
      <c r="E2" s="246"/>
      <c r="F2" s="246"/>
      <c r="G2" s="246"/>
      <c r="H2" s="246"/>
      <c r="I2" s="246"/>
    </row>
    <row r="3" spans="1:9" ht="71.45" customHeight="1">
      <c r="A3" s="244" t="s">
        <v>59</v>
      </c>
      <c r="B3" s="4" t="s">
        <v>13</v>
      </c>
      <c r="C3" s="4" t="s">
        <v>321</v>
      </c>
      <c r="D3" s="4" t="s">
        <v>322</v>
      </c>
      <c r="E3" s="25" t="s">
        <v>14</v>
      </c>
      <c r="F3" s="25" t="s">
        <v>34</v>
      </c>
      <c r="G3" s="25" t="s">
        <v>42</v>
      </c>
      <c r="H3" s="25" t="s">
        <v>15</v>
      </c>
      <c r="I3" s="25" t="s">
        <v>16</v>
      </c>
    </row>
    <row r="4" spans="1:9" ht="70.900000000000006" customHeight="1">
      <c r="A4" s="244"/>
      <c r="B4" s="38" t="s">
        <v>83</v>
      </c>
      <c r="C4" s="37">
        <v>0.6</v>
      </c>
      <c r="D4" s="37">
        <v>0.6</v>
      </c>
      <c r="E4" s="39" t="s">
        <v>82</v>
      </c>
      <c r="F4" s="12">
        <v>0.1</v>
      </c>
      <c r="G4" s="16" t="s">
        <v>79</v>
      </c>
      <c r="H4" s="33" t="s">
        <v>84</v>
      </c>
      <c r="I4" s="17" t="s">
        <v>85</v>
      </c>
    </row>
  </sheetData>
  <mergeCells count="3">
    <mergeCell ref="B2:I2"/>
    <mergeCell ref="A3:A4"/>
    <mergeCell ref="C1:G1"/>
  </mergeCells>
  <printOptions horizontalCentered="1"/>
  <pageMargins left="0.31496062992125984" right="0.31496062992125984" top="0.35433070866141736" bottom="0.35433070866141736" header="0.31496062992125984" footer="0.31496062992125984"/>
  <pageSetup paperSize="9" scale="9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workbookViewId="0">
      <selection activeCell="G7" sqref="G7"/>
    </sheetView>
  </sheetViews>
  <sheetFormatPr defaultRowHeight="15"/>
  <cols>
    <col min="1" max="1" width="38.28515625" customWidth="1"/>
    <col min="2" max="6" width="14.28515625" customWidth="1"/>
    <col min="7" max="7" width="17.7109375" customWidth="1"/>
    <col min="8" max="8" width="30" customWidth="1"/>
    <col min="9" max="9" width="18.28515625" customWidth="1"/>
    <col min="10" max="11" width="8.85546875" customWidth="1"/>
  </cols>
  <sheetData>
    <row r="1" spans="1:6">
      <c r="A1" s="1"/>
      <c r="B1" s="190"/>
      <c r="C1" s="190"/>
      <c r="D1" s="190"/>
      <c r="E1" s="190"/>
      <c r="F1" s="190"/>
    </row>
    <row r="2" spans="1:6" ht="31.15" customHeight="1">
      <c r="A2" s="237" t="s">
        <v>17</v>
      </c>
      <c r="B2" s="237"/>
      <c r="C2" s="238" t="s">
        <v>50</v>
      </c>
      <c r="D2" s="238"/>
      <c r="E2" s="238"/>
      <c r="F2" s="238"/>
    </row>
    <row r="3" spans="1:6" ht="30.6" customHeight="1">
      <c r="A3" s="239" t="s">
        <v>18</v>
      </c>
      <c r="B3" s="239"/>
      <c r="C3" s="239"/>
      <c r="D3" s="239"/>
      <c r="E3" s="240" t="s">
        <v>52</v>
      </c>
      <c r="F3" s="240"/>
    </row>
    <row r="4" spans="1:6" ht="32.450000000000003" customHeight="1">
      <c r="A4" s="5" t="s">
        <v>19</v>
      </c>
      <c r="B4" s="241" t="s">
        <v>51</v>
      </c>
      <c r="C4" s="242"/>
      <c r="D4" s="242"/>
      <c r="E4" s="242"/>
      <c r="F4" s="243"/>
    </row>
    <row r="5" spans="1:6" ht="34.15" customHeight="1">
      <c r="A5" s="22" t="s">
        <v>20</v>
      </c>
      <c r="B5" s="244" t="s">
        <v>56</v>
      </c>
      <c r="C5" s="244"/>
      <c r="D5" s="244"/>
      <c r="E5" s="244"/>
      <c r="F5" s="244"/>
    </row>
    <row r="6" spans="1:6" ht="34.15" customHeight="1">
      <c r="A6" s="213" t="s">
        <v>23</v>
      </c>
      <c r="B6" s="213"/>
      <c r="C6" s="213"/>
      <c r="D6" s="213"/>
      <c r="E6" s="245" t="s">
        <v>1</v>
      </c>
      <c r="F6" s="245"/>
    </row>
    <row r="7" spans="1:6" ht="34.15" customHeight="1">
      <c r="A7" s="220" t="s">
        <v>35</v>
      </c>
      <c r="B7" s="220"/>
      <c r="C7" s="220"/>
      <c r="D7" s="220"/>
      <c r="E7" s="221">
        <v>110000</v>
      </c>
      <c r="F7" s="221"/>
    </row>
    <row r="8" spans="1:6" ht="34.15" hidden="1" customHeight="1">
      <c r="A8" s="222" t="s">
        <v>32</v>
      </c>
      <c r="B8" s="223"/>
      <c r="C8" s="223"/>
      <c r="D8" s="224"/>
      <c r="E8" s="225"/>
      <c r="F8" s="226"/>
    </row>
    <row r="9" spans="1:6" ht="34.15" hidden="1" customHeight="1">
      <c r="A9" s="220" t="s">
        <v>29</v>
      </c>
      <c r="B9" s="220"/>
      <c r="C9" s="220"/>
      <c r="D9" s="220"/>
      <c r="E9" s="221"/>
      <c r="F9" s="221"/>
    </row>
    <row r="10" spans="1:6" ht="34.15" hidden="1" customHeight="1">
      <c r="A10" s="222" t="s">
        <v>43</v>
      </c>
      <c r="B10" s="223"/>
      <c r="C10" s="223"/>
      <c r="D10" s="224"/>
      <c r="E10" s="225"/>
      <c r="F10" s="226"/>
    </row>
    <row r="11" spans="1:6" ht="34.15" customHeight="1">
      <c r="A11" s="227" t="s">
        <v>24</v>
      </c>
      <c r="B11" s="227"/>
      <c r="C11" s="227"/>
      <c r="D11" s="227"/>
      <c r="E11" s="221">
        <f>SUM(E7:F9)</f>
        <v>110000</v>
      </c>
      <c r="F11" s="221"/>
    </row>
    <row r="12" spans="1:6" ht="36" customHeight="1">
      <c r="A12" s="170" t="s">
        <v>21</v>
      </c>
      <c r="B12" s="171"/>
      <c r="C12" s="171"/>
      <c r="D12" s="171"/>
      <c r="E12" s="171"/>
      <c r="F12" s="172"/>
    </row>
    <row r="13" spans="1:6" ht="43.9" customHeight="1">
      <c r="A13" s="252" t="s">
        <v>60</v>
      </c>
      <c r="B13" s="253"/>
      <c r="C13" s="253"/>
      <c r="D13" s="253"/>
      <c r="E13" s="253"/>
      <c r="F13" s="254"/>
    </row>
    <row r="14" spans="1:6" ht="41.45" customHeight="1">
      <c r="A14" s="170" t="s">
        <v>22</v>
      </c>
      <c r="B14" s="171"/>
      <c r="C14" s="171"/>
      <c r="D14" s="171"/>
      <c r="E14" s="171"/>
      <c r="F14" s="172"/>
    </row>
    <row r="15" spans="1:6" ht="110.25" customHeight="1">
      <c r="A15" s="255" t="s">
        <v>317</v>
      </c>
      <c r="B15" s="168"/>
      <c r="C15" s="168"/>
      <c r="D15" s="168"/>
      <c r="E15" s="168"/>
      <c r="F15" s="169"/>
    </row>
    <row r="16" spans="1:6" ht="27.6" customHeight="1">
      <c r="A16" s="206" t="s">
        <v>2</v>
      </c>
      <c r="B16" s="207"/>
      <c r="C16" s="208"/>
      <c r="D16" s="234" t="s">
        <v>31</v>
      </c>
      <c r="E16" s="235"/>
      <c r="F16" s="236"/>
    </row>
    <row r="17" spans="1:6" ht="57" customHeight="1">
      <c r="A17" s="231"/>
      <c r="B17" s="232"/>
      <c r="C17" s="233"/>
      <c r="D17" s="6" t="s">
        <v>25</v>
      </c>
      <c r="E17" s="7" t="s">
        <v>41</v>
      </c>
      <c r="F17" s="7" t="s">
        <v>26</v>
      </c>
    </row>
    <row r="18" spans="1:6" ht="47.25" customHeight="1">
      <c r="A18" s="256" t="s">
        <v>318</v>
      </c>
      <c r="B18" s="257"/>
      <c r="C18" s="258"/>
      <c r="D18" s="13">
        <v>273</v>
      </c>
      <c r="E18" s="14">
        <v>182.96799999999999</v>
      </c>
      <c r="F18" s="36">
        <f>D18*E18</f>
        <v>49950.263999999996</v>
      </c>
    </row>
    <row r="19" spans="1:6" ht="51" customHeight="1">
      <c r="A19" s="259" t="s">
        <v>67</v>
      </c>
      <c r="B19" s="260"/>
      <c r="C19" s="261"/>
      <c r="D19" s="13">
        <v>385</v>
      </c>
      <c r="E19" s="14">
        <v>130</v>
      </c>
      <c r="F19" s="36">
        <f>D19*E19</f>
        <v>50050</v>
      </c>
    </row>
    <row r="20" spans="1:6" ht="24.75" customHeight="1">
      <c r="A20" s="217" t="s">
        <v>55</v>
      </c>
      <c r="B20" s="218"/>
      <c r="C20" s="219"/>
      <c r="D20" s="27"/>
      <c r="E20" s="27"/>
      <c r="F20" s="28">
        <f>SUM(F18:F19)</f>
        <v>100000.264</v>
      </c>
    </row>
    <row r="21" spans="1:6" ht="32.450000000000003" customHeight="1">
      <c r="A21" s="210" t="s">
        <v>27</v>
      </c>
      <c r="B21" s="211"/>
      <c r="C21" s="211"/>
      <c r="D21" s="211"/>
      <c r="E21" s="211"/>
      <c r="F21" s="212"/>
    </row>
    <row r="22" spans="1:6" ht="44.45" customHeight="1">
      <c r="A22" s="213" t="s">
        <v>2</v>
      </c>
      <c r="B22" s="213"/>
      <c r="C22" s="8" t="s">
        <v>40</v>
      </c>
      <c r="D22" s="9" t="s">
        <v>37</v>
      </c>
      <c r="E22" s="9" t="s">
        <v>38</v>
      </c>
      <c r="F22" s="9" t="s">
        <v>39</v>
      </c>
    </row>
    <row r="23" spans="1:6" ht="29.25" customHeight="1">
      <c r="A23" s="248" t="s">
        <v>304</v>
      </c>
      <c r="B23" s="249"/>
      <c r="C23" s="2" t="s">
        <v>36</v>
      </c>
      <c r="D23" s="23" t="s">
        <v>36</v>
      </c>
      <c r="E23" s="23" t="s">
        <v>36</v>
      </c>
      <c r="F23" s="23" t="s">
        <v>36</v>
      </c>
    </row>
    <row r="24" spans="1:6" ht="53.25" customHeight="1">
      <c r="A24" s="250" t="s">
        <v>67</v>
      </c>
      <c r="B24" s="251"/>
      <c r="C24" s="2" t="s">
        <v>36</v>
      </c>
      <c r="D24" s="23" t="s">
        <v>36</v>
      </c>
      <c r="E24" s="23" t="s">
        <v>36</v>
      </c>
      <c r="F24" s="23" t="s">
        <v>36</v>
      </c>
    </row>
    <row r="25" spans="1:6" ht="36" customHeight="1">
      <c r="A25" s="206" t="s">
        <v>28</v>
      </c>
      <c r="B25" s="207"/>
      <c r="C25" s="207"/>
      <c r="D25" s="207"/>
      <c r="E25" s="207"/>
      <c r="F25" s="208"/>
    </row>
    <row r="26" spans="1:6" ht="47.25" customHeight="1">
      <c r="A26" s="247" t="s">
        <v>305</v>
      </c>
      <c r="B26" s="174"/>
      <c r="C26" s="174"/>
      <c r="D26" s="174"/>
      <c r="E26" s="174"/>
      <c r="F26" s="175"/>
    </row>
    <row r="27" spans="1:6" ht="45">
      <c r="A27" s="31" t="s">
        <v>72</v>
      </c>
      <c r="B27" s="164" t="s">
        <v>76</v>
      </c>
      <c r="C27" s="165"/>
      <c r="D27" s="166"/>
      <c r="E27" s="30" t="s">
        <v>70</v>
      </c>
      <c r="F27" s="32" t="s">
        <v>71</v>
      </c>
    </row>
  </sheetData>
  <mergeCells count="35">
    <mergeCell ref="A8:D8"/>
    <mergeCell ref="E8:F8"/>
    <mergeCell ref="B1:F1"/>
    <mergeCell ref="A2:B2"/>
    <mergeCell ref="C2:F2"/>
    <mergeCell ref="A3:D3"/>
    <mergeCell ref="E3:F3"/>
    <mergeCell ref="B4:F4"/>
    <mergeCell ref="B5:F5"/>
    <mergeCell ref="A6:D6"/>
    <mergeCell ref="E6:F6"/>
    <mergeCell ref="A7:D7"/>
    <mergeCell ref="E7:F7"/>
    <mergeCell ref="A9:D9"/>
    <mergeCell ref="E9:F9"/>
    <mergeCell ref="A10:D10"/>
    <mergeCell ref="E10:F10"/>
    <mergeCell ref="A11:D11"/>
    <mergeCell ref="E11:F11"/>
    <mergeCell ref="A20:C20"/>
    <mergeCell ref="A12:F12"/>
    <mergeCell ref="A13:F13"/>
    <mergeCell ref="A14:F14"/>
    <mergeCell ref="A15:F15"/>
    <mergeCell ref="A16:C17"/>
    <mergeCell ref="D16:F16"/>
    <mergeCell ref="A18:C18"/>
    <mergeCell ref="A19:C19"/>
    <mergeCell ref="B27:D27"/>
    <mergeCell ref="A25:F25"/>
    <mergeCell ref="A26:F26"/>
    <mergeCell ref="A21:F21"/>
    <mergeCell ref="A22:B22"/>
    <mergeCell ref="A23:B23"/>
    <mergeCell ref="A24:B24"/>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workbookViewId="0">
      <selection activeCell="E11" sqref="E11"/>
    </sheetView>
  </sheetViews>
  <sheetFormatPr defaultRowHeight="15"/>
  <cols>
    <col min="1" max="1" width="27" customWidth="1"/>
    <col min="2" max="2" width="27.140625" customWidth="1"/>
    <col min="3" max="5" width="14.85546875" customWidth="1"/>
    <col min="6" max="6" width="13.85546875" customWidth="1"/>
    <col min="7" max="9" width="14.85546875" customWidth="1"/>
    <col min="10" max="10" width="18.28515625" customWidth="1"/>
    <col min="11" max="12" width="8.85546875" customWidth="1"/>
  </cols>
  <sheetData>
    <row r="1" spans="1:9">
      <c r="B1" s="1"/>
      <c r="C1" s="190"/>
      <c r="D1" s="190"/>
      <c r="E1" s="190"/>
      <c r="F1" s="190"/>
      <c r="G1" s="190"/>
    </row>
    <row r="2" spans="1:9" ht="45" customHeight="1">
      <c r="A2" s="15" t="s">
        <v>44</v>
      </c>
      <c r="B2" s="246" t="s">
        <v>30</v>
      </c>
      <c r="C2" s="246"/>
      <c r="D2" s="246"/>
      <c r="E2" s="246"/>
      <c r="F2" s="246"/>
      <c r="G2" s="246"/>
      <c r="H2" s="246"/>
      <c r="I2" s="246"/>
    </row>
    <row r="3" spans="1:9" ht="71.45" customHeight="1">
      <c r="A3" s="262" t="s">
        <v>75</v>
      </c>
      <c r="B3" s="4" t="s">
        <v>13</v>
      </c>
      <c r="C3" s="4" t="s">
        <v>321</v>
      </c>
      <c r="D3" s="4" t="s">
        <v>322</v>
      </c>
      <c r="E3" s="25" t="s">
        <v>14</v>
      </c>
      <c r="F3" s="25" t="s">
        <v>34</v>
      </c>
      <c r="G3" s="25" t="s">
        <v>42</v>
      </c>
      <c r="H3" s="25" t="s">
        <v>15</v>
      </c>
      <c r="I3" s="25" t="s">
        <v>16</v>
      </c>
    </row>
    <row r="4" spans="1:9" ht="78" customHeight="1">
      <c r="A4" s="262"/>
      <c r="B4" s="16" t="s">
        <v>77</v>
      </c>
      <c r="C4" s="141">
        <v>350</v>
      </c>
      <c r="D4" s="24">
        <v>385</v>
      </c>
      <c r="E4" s="34" t="s">
        <v>25</v>
      </c>
      <c r="F4" s="18">
        <v>0.1</v>
      </c>
      <c r="G4" s="18" t="s">
        <v>80</v>
      </c>
      <c r="H4" s="18" t="s">
        <v>84</v>
      </c>
      <c r="I4" s="26" t="s">
        <v>85</v>
      </c>
    </row>
    <row r="5" spans="1:9" ht="78" customHeight="1">
      <c r="A5" s="262"/>
      <c r="B5" s="16" t="s">
        <v>87</v>
      </c>
      <c r="C5" s="16">
        <v>253</v>
      </c>
      <c r="D5" s="16">
        <v>280</v>
      </c>
      <c r="E5" s="17" t="s">
        <v>25</v>
      </c>
      <c r="F5" s="18">
        <v>0.1</v>
      </c>
      <c r="G5" s="18" t="s">
        <v>80</v>
      </c>
      <c r="H5" s="18" t="s">
        <v>84</v>
      </c>
      <c r="I5" s="26" t="s">
        <v>85</v>
      </c>
    </row>
  </sheetData>
  <mergeCells count="3">
    <mergeCell ref="C1:G1"/>
    <mergeCell ref="B2:I2"/>
    <mergeCell ref="A3:A5"/>
  </mergeCells>
  <printOptions horizontalCentered="1"/>
  <pageMargins left="0.31496062992125984" right="0.31496062992125984" top="0.35433070866141736" bottom="0.35433070866141736" header="0.31496062992125984" footer="0.31496062992125984"/>
  <pageSetup paperSize="9" scale="9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workbookViewId="0">
      <selection activeCell="G7" sqref="G7"/>
    </sheetView>
  </sheetViews>
  <sheetFormatPr defaultRowHeight="15"/>
  <cols>
    <col min="1" max="1" width="38.28515625" customWidth="1"/>
    <col min="2" max="6" width="14.28515625" customWidth="1"/>
    <col min="7" max="7" width="17.7109375" customWidth="1"/>
    <col min="8" max="8" width="30" customWidth="1"/>
    <col min="9" max="9" width="18.28515625" customWidth="1"/>
    <col min="10" max="11" width="8.85546875" customWidth="1"/>
  </cols>
  <sheetData>
    <row r="1" spans="1:6">
      <c r="A1" s="1"/>
      <c r="B1" s="190"/>
      <c r="C1" s="190"/>
      <c r="D1" s="190"/>
      <c r="E1" s="190"/>
      <c r="F1" s="190"/>
    </row>
    <row r="2" spans="1:6" ht="31.15" customHeight="1">
      <c r="A2" s="237" t="s">
        <v>17</v>
      </c>
      <c r="B2" s="237"/>
      <c r="C2" s="238" t="s">
        <v>50</v>
      </c>
      <c r="D2" s="238"/>
      <c r="E2" s="238"/>
      <c r="F2" s="238"/>
    </row>
    <row r="3" spans="1:6" ht="30.6" customHeight="1">
      <c r="A3" s="239" t="s">
        <v>18</v>
      </c>
      <c r="B3" s="239"/>
      <c r="C3" s="239"/>
      <c r="D3" s="239"/>
      <c r="E3" s="240" t="s">
        <v>54</v>
      </c>
      <c r="F3" s="240"/>
    </row>
    <row r="4" spans="1:6" ht="32.450000000000003" customHeight="1">
      <c r="A4" s="5" t="s">
        <v>19</v>
      </c>
      <c r="B4" s="241" t="s">
        <v>62</v>
      </c>
      <c r="C4" s="242"/>
      <c r="D4" s="242"/>
      <c r="E4" s="242"/>
      <c r="F4" s="243"/>
    </row>
    <row r="5" spans="1:6" ht="34.15" customHeight="1">
      <c r="A5" s="22" t="s">
        <v>20</v>
      </c>
      <c r="B5" s="244" t="s">
        <v>56</v>
      </c>
      <c r="C5" s="244"/>
      <c r="D5" s="244"/>
      <c r="E5" s="244"/>
      <c r="F5" s="244"/>
    </row>
    <row r="6" spans="1:6" ht="34.15" customHeight="1">
      <c r="A6" s="213" t="s">
        <v>23</v>
      </c>
      <c r="B6" s="213"/>
      <c r="C6" s="213"/>
      <c r="D6" s="213"/>
      <c r="E6" s="245" t="s">
        <v>1</v>
      </c>
      <c r="F6" s="245"/>
    </row>
    <row r="7" spans="1:6" ht="34.15" customHeight="1">
      <c r="A7" s="220" t="s">
        <v>35</v>
      </c>
      <c r="B7" s="220"/>
      <c r="C7" s="220"/>
      <c r="D7" s="220"/>
      <c r="E7" s="221">
        <v>120000</v>
      </c>
      <c r="F7" s="221"/>
    </row>
    <row r="8" spans="1:6" ht="34.15" hidden="1" customHeight="1">
      <c r="A8" s="222" t="s">
        <v>32</v>
      </c>
      <c r="B8" s="223"/>
      <c r="C8" s="223"/>
      <c r="D8" s="224"/>
      <c r="E8" s="225"/>
      <c r="F8" s="226"/>
    </row>
    <row r="9" spans="1:6" ht="34.15" hidden="1" customHeight="1">
      <c r="A9" s="220" t="s">
        <v>29</v>
      </c>
      <c r="B9" s="220"/>
      <c r="C9" s="220"/>
      <c r="D9" s="220"/>
      <c r="E9" s="221"/>
      <c r="F9" s="221"/>
    </row>
    <row r="10" spans="1:6" ht="34.15" hidden="1" customHeight="1">
      <c r="A10" s="222" t="s">
        <v>43</v>
      </c>
      <c r="B10" s="223"/>
      <c r="C10" s="223"/>
      <c r="D10" s="224"/>
      <c r="E10" s="225"/>
      <c r="F10" s="226"/>
    </row>
    <row r="11" spans="1:6" ht="34.15" customHeight="1">
      <c r="A11" s="227" t="s">
        <v>24</v>
      </c>
      <c r="B11" s="227"/>
      <c r="C11" s="227"/>
      <c r="D11" s="227"/>
      <c r="E11" s="221">
        <f>SUM(E7:F9)</f>
        <v>120000</v>
      </c>
      <c r="F11" s="221"/>
    </row>
    <row r="12" spans="1:6" ht="36" customHeight="1">
      <c r="A12" s="170" t="s">
        <v>21</v>
      </c>
      <c r="B12" s="171"/>
      <c r="C12" s="171"/>
      <c r="D12" s="171"/>
      <c r="E12" s="171"/>
      <c r="F12" s="172"/>
    </row>
    <row r="13" spans="1:6" ht="36" customHeight="1">
      <c r="A13" s="228" t="s">
        <v>53</v>
      </c>
      <c r="B13" s="229"/>
      <c r="C13" s="229"/>
      <c r="D13" s="229"/>
      <c r="E13" s="229"/>
      <c r="F13" s="230"/>
    </row>
    <row r="14" spans="1:6" ht="41.45" customHeight="1">
      <c r="A14" s="170" t="s">
        <v>22</v>
      </c>
      <c r="B14" s="171"/>
      <c r="C14" s="171"/>
      <c r="D14" s="171"/>
      <c r="E14" s="171"/>
      <c r="F14" s="172"/>
    </row>
    <row r="15" spans="1:6" ht="99" customHeight="1">
      <c r="A15" s="167" t="s">
        <v>61</v>
      </c>
      <c r="B15" s="168"/>
      <c r="C15" s="168"/>
      <c r="D15" s="168"/>
      <c r="E15" s="168"/>
      <c r="F15" s="169"/>
    </row>
    <row r="16" spans="1:6" ht="27.6" customHeight="1">
      <c r="A16" s="206" t="s">
        <v>2</v>
      </c>
      <c r="B16" s="207"/>
      <c r="C16" s="208"/>
      <c r="D16" s="234" t="s">
        <v>31</v>
      </c>
      <c r="E16" s="235"/>
      <c r="F16" s="236"/>
    </row>
    <row r="17" spans="1:6" ht="57" customHeight="1">
      <c r="A17" s="231"/>
      <c r="B17" s="232"/>
      <c r="C17" s="233"/>
      <c r="D17" s="6" t="s">
        <v>25</v>
      </c>
      <c r="E17" s="7" t="s">
        <v>41</v>
      </c>
      <c r="F17" s="7" t="s">
        <v>26</v>
      </c>
    </row>
    <row r="18" spans="1:6" ht="40.5" customHeight="1">
      <c r="A18" s="214" t="s">
        <v>64</v>
      </c>
      <c r="B18" s="216"/>
      <c r="C18" s="215"/>
      <c r="D18" s="13">
        <v>137</v>
      </c>
      <c r="E18" s="14">
        <v>839.41600000000005</v>
      </c>
      <c r="F18" s="36">
        <f>D18*E18</f>
        <v>114999.99200000001</v>
      </c>
    </row>
    <row r="19" spans="1:6" ht="35.25" customHeight="1">
      <c r="A19" s="217" t="s">
        <v>55</v>
      </c>
      <c r="B19" s="218"/>
      <c r="C19" s="219"/>
      <c r="D19" s="27"/>
      <c r="E19" s="27"/>
      <c r="F19" s="28">
        <f>F18</f>
        <v>114999.99200000001</v>
      </c>
    </row>
    <row r="20" spans="1:6" ht="32.450000000000003" customHeight="1">
      <c r="A20" s="210" t="s">
        <v>27</v>
      </c>
      <c r="B20" s="211"/>
      <c r="C20" s="211"/>
      <c r="D20" s="211"/>
      <c r="E20" s="211"/>
      <c r="F20" s="212"/>
    </row>
    <row r="21" spans="1:6" ht="44.45" customHeight="1">
      <c r="A21" s="213" t="s">
        <v>2</v>
      </c>
      <c r="B21" s="213"/>
      <c r="C21" s="8" t="s">
        <v>40</v>
      </c>
      <c r="D21" s="9" t="s">
        <v>37</v>
      </c>
      <c r="E21" s="9" t="s">
        <v>38</v>
      </c>
      <c r="F21" s="9" t="s">
        <v>39</v>
      </c>
    </row>
    <row r="22" spans="1:6" ht="44.45" customHeight="1">
      <c r="A22" s="263" t="s">
        <v>53</v>
      </c>
      <c r="B22" s="264"/>
      <c r="C22" s="2" t="s">
        <v>36</v>
      </c>
      <c r="D22" s="23" t="s">
        <v>36</v>
      </c>
      <c r="E22" s="23" t="s">
        <v>36</v>
      </c>
      <c r="F22" s="23" t="s">
        <v>36</v>
      </c>
    </row>
    <row r="23" spans="1:6" ht="33" customHeight="1">
      <c r="A23" s="206" t="s">
        <v>28</v>
      </c>
      <c r="B23" s="207"/>
      <c r="C23" s="207"/>
      <c r="D23" s="207"/>
      <c r="E23" s="207"/>
      <c r="F23" s="208"/>
    </row>
    <row r="24" spans="1:6" ht="42" customHeight="1">
      <c r="A24" s="209" t="s">
        <v>65</v>
      </c>
      <c r="B24" s="174"/>
      <c r="C24" s="174"/>
      <c r="D24" s="174"/>
      <c r="E24" s="174"/>
      <c r="F24" s="175"/>
    </row>
    <row r="25" spans="1:6" ht="54" customHeight="1">
      <c r="A25" s="31" t="s">
        <v>72</v>
      </c>
      <c r="B25" s="164" t="s">
        <v>74</v>
      </c>
      <c r="C25" s="165"/>
      <c r="D25" s="166"/>
      <c r="E25" s="30" t="s">
        <v>70</v>
      </c>
      <c r="F25" s="32" t="s">
        <v>71</v>
      </c>
    </row>
  </sheetData>
  <mergeCells count="33">
    <mergeCell ref="A8:D8"/>
    <mergeCell ref="E8:F8"/>
    <mergeCell ref="B1:F1"/>
    <mergeCell ref="A2:B2"/>
    <mergeCell ref="C2:F2"/>
    <mergeCell ref="A3:D3"/>
    <mergeCell ref="E3:F3"/>
    <mergeCell ref="B4:F4"/>
    <mergeCell ref="B5:F5"/>
    <mergeCell ref="A6:D6"/>
    <mergeCell ref="E6:F6"/>
    <mergeCell ref="A7:D7"/>
    <mergeCell ref="E7:F7"/>
    <mergeCell ref="A18:C18"/>
    <mergeCell ref="A19:C19"/>
    <mergeCell ref="A9:D9"/>
    <mergeCell ref="E9:F9"/>
    <mergeCell ref="A10:D10"/>
    <mergeCell ref="E10:F10"/>
    <mergeCell ref="A11:D11"/>
    <mergeCell ref="E11:F11"/>
    <mergeCell ref="A12:F12"/>
    <mergeCell ref="A13:F13"/>
    <mergeCell ref="A14:F14"/>
    <mergeCell ref="A15:F15"/>
    <mergeCell ref="A16:C17"/>
    <mergeCell ref="D16:F16"/>
    <mergeCell ref="B25:D25"/>
    <mergeCell ref="A23:F23"/>
    <mergeCell ref="A24:F24"/>
    <mergeCell ref="A20:F20"/>
    <mergeCell ref="A21:B21"/>
    <mergeCell ref="A22:B22"/>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election activeCell="D3" sqref="D3"/>
    </sheetView>
  </sheetViews>
  <sheetFormatPr defaultRowHeight="15"/>
  <cols>
    <col min="1" max="1" width="27" customWidth="1"/>
    <col min="2" max="2" width="26" customWidth="1"/>
    <col min="3" max="3" width="14.85546875" customWidth="1"/>
    <col min="4" max="4" width="13.28515625" customWidth="1"/>
    <col min="5" max="9" width="14.85546875" customWidth="1"/>
    <col min="10" max="10" width="18.28515625" customWidth="1"/>
    <col min="11" max="12" width="8.85546875" customWidth="1"/>
  </cols>
  <sheetData>
    <row r="1" spans="1:9">
      <c r="B1" s="1"/>
      <c r="C1" s="190"/>
      <c r="D1" s="190"/>
      <c r="E1" s="190"/>
      <c r="F1" s="190"/>
      <c r="G1" s="190"/>
    </row>
    <row r="2" spans="1:9" ht="45" customHeight="1">
      <c r="A2" s="15" t="s">
        <v>44</v>
      </c>
      <c r="B2" s="246" t="s">
        <v>30</v>
      </c>
      <c r="C2" s="246"/>
      <c r="D2" s="246"/>
      <c r="E2" s="246"/>
      <c r="F2" s="246"/>
      <c r="G2" s="246"/>
      <c r="H2" s="246"/>
      <c r="I2" s="246"/>
    </row>
    <row r="3" spans="1:9" ht="71.45" customHeight="1">
      <c r="A3" s="262" t="s">
        <v>65</v>
      </c>
      <c r="B3" s="4" t="s">
        <v>13</v>
      </c>
      <c r="C3" s="4" t="s">
        <v>321</v>
      </c>
      <c r="D3" s="4" t="s">
        <v>322</v>
      </c>
      <c r="E3" s="25" t="s">
        <v>14</v>
      </c>
      <c r="F3" s="25" t="s">
        <v>34</v>
      </c>
      <c r="G3" s="25" t="s">
        <v>42</v>
      </c>
      <c r="H3" s="25" t="s">
        <v>15</v>
      </c>
      <c r="I3" s="25" t="s">
        <v>16</v>
      </c>
    </row>
    <row r="4" spans="1:9" ht="59.45" customHeight="1">
      <c r="A4" s="262"/>
      <c r="B4" s="16" t="s">
        <v>66</v>
      </c>
      <c r="C4" s="24">
        <v>137</v>
      </c>
      <c r="D4" s="24">
        <v>137</v>
      </c>
      <c r="E4" s="17" t="s">
        <v>25</v>
      </c>
      <c r="F4" s="18">
        <v>0</v>
      </c>
      <c r="G4" s="26" t="s">
        <v>80</v>
      </c>
      <c r="H4" s="26" t="s">
        <v>84</v>
      </c>
      <c r="I4" s="26" t="s">
        <v>85</v>
      </c>
    </row>
  </sheetData>
  <mergeCells count="3">
    <mergeCell ref="C1:G1"/>
    <mergeCell ref="B2:I2"/>
    <mergeCell ref="A3:A4"/>
  </mergeCells>
  <printOptions horizontalCentered="1"/>
  <pageMargins left="0.31496062992125984" right="0.31496062992125984" top="0.35433070866141736" bottom="0.35433070866141736" header="0.31496062992125984" footer="0.31496062992125984"/>
  <pageSetup paperSize="9" scale="9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K233"/>
  <sheetViews>
    <sheetView view="pageBreakPreview" zoomScale="90" zoomScaleNormal="70" zoomScaleSheetLayoutView="90" workbookViewId="0">
      <selection activeCell="D4" sqref="D4"/>
    </sheetView>
  </sheetViews>
  <sheetFormatPr defaultRowHeight="12.75"/>
  <cols>
    <col min="1" max="1" width="9.5703125" style="120" customWidth="1"/>
    <col min="2" max="2" width="54" style="121" customWidth="1"/>
    <col min="3" max="3" width="13.28515625" style="122" hidden="1" customWidth="1"/>
    <col min="4" max="7" width="14.28515625" style="122" customWidth="1"/>
    <col min="8" max="10" width="9.140625" style="49"/>
    <col min="11" max="11" width="10.85546875" style="49" bestFit="1" customWidth="1"/>
    <col min="12" max="237" width="9.140625" style="49"/>
    <col min="238" max="238" width="5.140625" style="49" customWidth="1"/>
    <col min="239" max="239" width="7.28515625" style="49" customWidth="1"/>
    <col min="240" max="240" width="5.85546875" style="49" customWidth="1"/>
    <col min="241" max="241" width="0" style="49" hidden="1" customWidth="1"/>
    <col min="242" max="242" width="7.7109375" style="49" customWidth="1"/>
    <col min="243" max="243" width="9.5703125" style="49" customWidth="1"/>
    <col min="244" max="244" width="54" style="49" customWidth="1"/>
    <col min="245" max="248" width="0" style="49" hidden="1" customWidth="1"/>
    <col min="249" max="249" width="13.28515625" style="49" customWidth="1"/>
    <col min="250" max="251" width="14.28515625" style="49" customWidth="1"/>
    <col min="252" max="252" width="13.5703125" style="49" customWidth="1"/>
    <col min="253" max="253" width="13.28515625" style="49" customWidth="1"/>
    <col min="254" max="254" width="11.7109375" style="49" customWidth="1"/>
    <col min="255" max="260" width="0" style="49" hidden="1" customWidth="1"/>
    <col min="261" max="261" width="11.42578125" style="49" customWidth="1"/>
    <col min="262" max="262" width="9.140625" style="49"/>
    <col min="263" max="263" width="10.5703125" style="49" bestFit="1" customWidth="1"/>
    <col min="264" max="266" width="9.140625" style="49"/>
    <col min="267" max="267" width="10.85546875" style="49" bestFit="1" customWidth="1"/>
    <col min="268" max="493" width="9.140625" style="49"/>
    <col min="494" max="494" width="5.140625" style="49" customWidth="1"/>
    <col min="495" max="495" width="7.28515625" style="49" customWidth="1"/>
    <col min="496" max="496" width="5.85546875" style="49" customWidth="1"/>
    <col min="497" max="497" width="0" style="49" hidden="1" customWidth="1"/>
    <col min="498" max="498" width="7.7109375" style="49" customWidth="1"/>
    <col min="499" max="499" width="9.5703125" style="49" customWidth="1"/>
    <col min="500" max="500" width="54" style="49" customWidth="1"/>
    <col min="501" max="504" width="0" style="49" hidden="1" customWidth="1"/>
    <col min="505" max="505" width="13.28515625" style="49" customWidth="1"/>
    <col min="506" max="507" width="14.28515625" style="49" customWidth="1"/>
    <col min="508" max="508" width="13.5703125" style="49" customWidth="1"/>
    <col min="509" max="509" width="13.28515625" style="49" customWidth="1"/>
    <col min="510" max="510" width="11.7109375" style="49" customWidth="1"/>
    <col min="511" max="516" width="0" style="49" hidden="1" customWidth="1"/>
    <col min="517" max="517" width="11.42578125" style="49" customWidth="1"/>
    <col min="518" max="518" width="9.140625" style="49"/>
    <col min="519" max="519" width="10.5703125" style="49" bestFit="1" customWidth="1"/>
    <col min="520" max="522" width="9.140625" style="49"/>
    <col min="523" max="523" width="10.85546875" style="49" bestFit="1" customWidth="1"/>
    <col min="524" max="749" width="9.140625" style="49"/>
    <col min="750" max="750" width="5.140625" style="49" customWidth="1"/>
    <col min="751" max="751" width="7.28515625" style="49" customWidth="1"/>
    <col min="752" max="752" width="5.85546875" style="49" customWidth="1"/>
    <col min="753" max="753" width="0" style="49" hidden="1" customWidth="1"/>
    <col min="754" max="754" width="7.7109375" style="49" customWidth="1"/>
    <col min="755" max="755" width="9.5703125" style="49" customWidth="1"/>
    <col min="756" max="756" width="54" style="49" customWidth="1"/>
    <col min="757" max="760" width="0" style="49" hidden="1" customWidth="1"/>
    <col min="761" max="761" width="13.28515625" style="49" customWidth="1"/>
    <col min="762" max="763" width="14.28515625" style="49" customWidth="1"/>
    <col min="764" max="764" width="13.5703125" style="49" customWidth="1"/>
    <col min="765" max="765" width="13.28515625" style="49" customWidth="1"/>
    <col min="766" max="766" width="11.7109375" style="49" customWidth="1"/>
    <col min="767" max="772" width="0" style="49" hidden="1" customWidth="1"/>
    <col min="773" max="773" width="11.42578125" style="49" customWidth="1"/>
    <col min="774" max="774" width="9.140625" style="49"/>
    <col min="775" max="775" width="10.5703125" style="49" bestFit="1" customWidth="1"/>
    <col min="776" max="778" width="9.140625" style="49"/>
    <col min="779" max="779" width="10.85546875" style="49" bestFit="1" customWidth="1"/>
    <col min="780" max="1005" width="9.140625" style="49"/>
    <col min="1006" max="1006" width="5.140625" style="49" customWidth="1"/>
    <col min="1007" max="1007" width="7.28515625" style="49" customWidth="1"/>
    <col min="1008" max="1008" width="5.85546875" style="49" customWidth="1"/>
    <col min="1009" max="1009" width="0" style="49" hidden="1" customWidth="1"/>
    <col min="1010" max="1010" width="7.7109375" style="49" customWidth="1"/>
    <col min="1011" max="1011" width="9.5703125" style="49" customWidth="1"/>
    <col min="1012" max="1012" width="54" style="49" customWidth="1"/>
    <col min="1013" max="1016" width="0" style="49" hidden="1" customWidth="1"/>
    <col min="1017" max="1017" width="13.28515625" style="49" customWidth="1"/>
    <col min="1018" max="1019" width="14.28515625" style="49" customWidth="1"/>
    <col min="1020" max="1020" width="13.5703125" style="49" customWidth="1"/>
    <col min="1021" max="1021" width="13.28515625" style="49" customWidth="1"/>
    <col min="1022" max="1022" width="11.7109375" style="49" customWidth="1"/>
    <col min="1023" max="1028" width="0" style="49" hidden="1" customWidth="1"/>
    <col min="1029" max="1029" width="11.42578125" style="49" customWidth="1"/>
    <col min="1030" max="1030" width="9.140625" style="49"/>
    <col min="1031" max="1031" width="10.5703125" style="49" bestFit="1" customWidth="1"/>
    <col min="1032" max="1034" width="9.140625" style="49"/>
    <col min="1035" max="1035" width="10.85546875" style="49" bestFit="1" customWidth="1"/>
    <col min="1036" max="1261" width="9.140625" style="49"/>
    <col min="1262" max="1262" width="5.140625" style="49" customWidth="1"/>
    <col min="1263" max="1263" width="7.28515625" style="49" customWidth="1"/>
    <col min="1264" max="1264" width="5.85546875" style="49" customWidth="1"/>
    <col min="1265" max="1265" width="0" style="49" hidden="1" customWidth="1"/>
    <col min="1266" max="1266" width="7.7109375" style="49" customWidth="1"/>
    <col min="1267" max="1267" width="9.5703125" style="49" customWidth="1"/>
    <col min="1268" max="1268" width="54" style="49" customWidth="1"/>
    <col min="1269" max="1272" width="0" style="49" hidden="1" customWidth="1"/>
    <col min="1273" max="1273" width="13.28515625" style="49" customWidth="1"/>
    <col min="1274" max="1275" width="14.28515625" style="49" customWidth="1"/>
    <col min="1276" max="1276" width="13.5703125" style="49" customWidth="1"/>
    <col min="1277" max="1277" width="13.28515625" style="49" customWidth="1"/>
    <col min="1278" max="1278" width="11.7109375" style="49" customWidth="1"/>
    <col min="1279" max="1284" width="0" style="49" hidden="1" customWidth="1"/>
    <col min="1285" max="1285" width="11.42578125" style="49" customWidth="1"/>
    <col min="1286" max="1286" width="9.140625" style="49"/>
    <col min="1287" max="1287" width="10.5703125" style="49" bestFit="1" customWidth="1"/>
    <col min="1288" max="1290" width="9.140625" style="49"/>
    <col min="1291" max="1291" width="10.85546875" style="49" bestFit="1" customWidth="1"/>
    <col min="1292" max="1517" width="9.140625" style="49"/>
    <col min="1518" max="1518" width="5.140625" style="49" customWidth="1"/>
    <col min="1519" max="1519" width="7.28515625" style="49" customWidth="1"/>
    <col min="1520" max="1520" width="5.85546875" style="49" customWidth="1"/>
    <col min="1521" max="1521" width="0" style="49" hidden="1" customWidth="1"/>
    <col min="1522" max="1522" width="7.7109375" style="49" customWidth="1"/>
    <col min="1523" max="1523" width="9.5703125" style="49" customWidth="1"/>
    <col min="1524" max="1524" width="54" style="49" customWidth="1"/>
    <col min="1525" max="1528" width="0" style="49" hidden="1" customWidth="1"/>
    <col min="1529" max="1529" width="13.28515625" style="49" customWidth="1"/>
    <col min="1530" max="1531" width="14.28515625" style="49" customWidth="1"/>
    <col min="1532" max="1532" width="13.5703125" style="49" customWidth="1"/>
    <col min="1533" max="1533" width="13.28515625" style="49" customWidth="1"/>
    <col min="1534" max="1534" width="11.7109375" style="49" customWidth="1"/>
    <col min="1535" max="1540" width="0" style="49" hidden="1" customWidth="1"/>
    <col min="1541" max="1541" width="11.42578125" style="49" customWidth="1"/>
    <col min="1542" max="1542" width="9.140625" style="49"/>
    <col min="1543" max="1543" width="10.5703125" style="49" bestFit="1" customWidth="1"/>
    <col min="1544" max="1546" width="9.140625" style="49"/>
    <col min="1547" max="1547" width="10.85546875" style="49" bestFit="1" customWidth="1"/>
    <col min="1548" max="1773" width="9.140625" style="49"/>
    <col min="1774" max="1774" width="5.140625" style="49" customWidth="1"/>
    <col min="1775" max="1775" width="7.28515625" style="49" customWidth="1"/>
    <col min="1776" max="1776" width="5.85546875" style="49" customWidth="1"/>
    <col min="1777" max="1777" width="0" style="49" hidden="1" customWidth="1"/>
    <col min="1778" max="1778" width="7.7109375" style="49" customWidth="1"/>
    <col min="1779" max="1779" width="9.5703125" style="49" customWidth="1"/>
    <col min="1780" max="1780" width="54" style="49" customWidth="1"/>
    <col min="1781" max="1784" width="0" style="49" hidden="1" customWidth="1"/>
    <col min="1785" max="1785" width="13.28515625" style="49" customWidth="1"/>
    <col min="1786" max="1787" width="14.28515625" style="49" customWidth="1"/>
    <col min="1788" max="1788" width="13.5703125" style="49" customWidth="1"/>
    <col min="1789" max="1789" width="13.28515625" style="49" customWidth="1"/>
    <col min="1790" max="1790" width="11.7109375" style="49" customWidth="1"/>
    <col min="1791" max="1796" width="0" style="49" hidden="1" customWidth="1"/>
    <col min="1797" max="1797" width="11.42578125" style="49" customWidth="1"/>
    <col min="1798" max="1798" width="9.140625" style="49"/>
    <col min="1799" max="1799" width="10.5703125" style="49" bestFit="1" customWidth="1"/>
    <col min="1800" max="1802" width="9.140625" style="49"/>
    <col min="1803" max="1803" width="10.85546875" style="49" bestFit="1" customWidth="1"/>
    <col min="1804" max="2029" width="9.140625" style="49"/>
    <col min="2030" max="2030" width="5.140625" style="49" customWidth="1"/>
    <col min="2031" max="2031" width="7.28515625" style="49" customWidth="1"/>
    <col min="2032" max="2032" width="5.85546875" style="49" customWidth="1"/>
    <col min="2033" max="2033" width="0" style="49" hidden="1" customWidth="1"/>
    <col min="2034" max="2034" width="7.7109375" style="49" customWidth="1"/>
    <col min="2035" max="2035" width="9.5703125" style="49" customWidth="1"/>
    <col min="2036" max="2036" width="54" style="49" customWidth="1"/>
    <col min="2037" max="2040" width="0" style="49" hidden="1" customWidth="1"/>
    <col min="2041" max="2041" width="13.28515625" style="49" customWidth="1"/>
    <col min="2042" max="2043" width="14.28515625" style="49" customWidth="1"/>
    <col min="2044" max="2044" width="13.5703125" style="49" customWidth="1"/>
    <col min="2045" max="2045" width="13.28515625" style="49" customWidth="1"/>
    <col min="2046" max="2046" width="11.7109375" style="49" customWidth="1"/>
    <col min="2047" max="2052" width="0" style="49" hidden="1" customWidth="1"/>
    <col min="2053" max="2053" width="11.42578125" style="49" customWidth="1"/>
    <col min="2054" max="2054" width="9.140625" style="49"/>
    <col min="2055" max="2055" width="10.5703125" style="49" bestFit="1" customWidth="1"/>
    <col min="2056" max="2058" width="9.140625" style="49"/>
    <col min="2059" max="2059" width="10.85546875" style="49" bestFit="1" customWidth="1"/>
    <col min="2060" max="2285" width="9.140625" style="49"/>
    <col min="2286" max="2286" width="5.140625" style="49" customWidth="1"/>
    <col min="2287" max="2287" width="7.28515625" style="49" customWidth="1"/>
    <col min="2288" max="2288" width="5.85546875" style="49" customWidth="1"/>
    <col min="2289" max="2289" width="0" style="49" hidden="1" customWidth="1"/>
    <col min="2290" max="2290" width="7.7109375" style="49" customWidth="1"/>
    <col min="2291" max="2291" width="9.5703125" style="49" customWidth="1"/>
    <col min="2292" max="2292" width="54" style="49" customWidth="1"/>
    <col min="2293" max="2296" width="0" style="49" hidden="1" customWidth="1"/>
    <col min="2297" max="2297" width="13.28515625" style="49" customWidth="1"/>
    <col min="2298" max="2299" width="14.28515625" style="49" customWidth="1"/>
    <col min="2300" max="2300" width="13.5703125" style="49" customWidth="1"/>
    <col min="2301" max="2301" width="13.28515625" style="49" customWidth="1"/>
    <col min="2302" max="2302" width="11.7109375" style="49" customWidth="1"/>
    <col min="2303" max="2308" width="0" style="49" hidden="1" customWidth="1"/>
    <col min="2309" max="2309" width="11.42578125" style="49" customWidth="1"/>
    <col min="2310" max="2310" width="9.140625" style="49"/>
    <col min="2311" max="2311" width="10.5703125" style="49" bestFit="1" customWidth="1"/>
    <col min="2312" max="2314" width="9.140625" style="49"/>
    <col min="2315" max="2315" width="10.85546875" style="49" bestFit="1" customWidth="1"/>
    <col min="2316" max="2541" width="9.140625" style="49"/>
    <col min="2542" max="2542" width="5.140625" style="49" customWidth="1"/>
    <col min="2543" max="2543" width="7.28515625" style="49" customWidth="1"/>
    <col min="2544" max="2544" width="5.85546875" style="49" customWidth="1"/>
    <col min="2545" max="2545" width="0" style="49" hidden="1" customWidth="1"/>
    <col min="2546" max="2546" width="7.7109375" style="49" customWidth="1"/>
    <col min="2547" max="2547" width="9.5703125" style="49" customWidth="1"/>
    <col min="2548" max="2548" width="54" style="49" customWidth="1"/>
    <col min="2549" max="2552" width="0" style="49" hidden="1" customWidth="1"/>
    <col min="2553" max="2553" width="13.28515625" style="49" customWidth="1"/>
    <col min="2554" max="2555" width="14.28515625" style="49" customWidth="1"/>
    <col min="2556" max="2556" width="13.5703125" style="49" customWidth="1"/>
    <col min="2557" max="2557" width="13.28515625" style="49" customWidth="1"/>
    <col min="2558" max="2558" width="11.7109375" style="49" customWidth="1"/>
    <col min="2559" max="2564" width="0" style="49" hidden="1" customWidth="1"/>
    <col min="2565" max="2565" width="11.42578125" style="49" customWidth="1"/>
    <col min="2566" max="2566" width="9.140625" style="49"/>
    <col min="2567" max="2567" width="10.5703125" style="49" bestFit="1" customWidth="1"/>
    <col min="2568" max="2570" width="9.140625" style="49"/>
    <col min="2571" max="2571" width="10.85546875" style="49" bestFit="1" customWidth="1"/>
    <col min="2572" max="2797" width="9.140625" style="49"/>
    <col min="2798" max="2798" width="5.140625" style="49" customWidth="1"/>
    <col min="2799" max="2799" width="7.28515625" style="49" customWidth="1"/>
    <col min="2800" max="2800" width="5.85546875" style="49" customWidth="1"/>
    <col min="2801" max="2801" width="0" style="49" hidden="1" customWidth="1"/>
    <col min="2802" max="2802" width="7.7109375" style="49" customWidth="1"/>
    <col min="2803" max="2803" width="9.5703125" style="49" customWidth="1"/>
    <col min="2804" max="2804" width="54" style="49" customWidth="1"/>
    <col min="2805" max="2808" width="0" style="49" hidden="1" customWidth="1"/>
    <col min="2809" max="2809" width="13.28515625" style="49" customWidth="1"/>
    <col min="2810" max="2811" width="14.28515625" style="49" customWidth="1"/>
    <col min="2812" max="2812" width="13.5703125" style="49" customWidth="1"/>
    <col min="2813" max="2813" width="13.28515625" style="49" customWidth="1"/>
    <col min="2814" max="2814" width="11.7109375" style="49" customWidth="1"/>
    <col min="2815" max="2820" width="0" style="49" hidden="1" customWidth="1"/>
    <col min="2821" max="2821" width="11.42578125" style="49" customWidth="1"/>
    <col min="2822" max="2822" width="9.140625" style="49"/>
    <col min="2823" max="2823" width="10.5703125" style="49" bestFit="1" customWidth="1"/>
    <col min="2824" max="2826" width="9.140625" style="49"/>
    <col min="2827" max="2827" width="10.85546875" style="49" bestFit="1" customWidth="1"/>
    <col min="2828" max="3053" width="9.140625" style="49"/>
    <col min="3054" max="3054" width="5.140625" style="49" customWidth="1"/>
    <col min="3055" max="3055" width="7.28515625" style="49" customWidth="1"/>
    <col min="3056" max="3056" width="5.85546875" style="49" customWidth="1"/>
    <col min="3057" max="3057" width="0" style="49" hidden="1" customWidth="1"/>
    <col min="3058" max="3058" width="7.7109375" style="49" customWidth="1"/>
    <col min="3059" max="3059" width="9.5703125" style="49" customWidth="1"/>
    <col min="3060" max="3060" width="54" style="49" customWidth="1"/>
    <col min="3061" max="3064" width="0" style="49" hidden="1" customWidth="1"/>
    <col min="3065" max="3065" width="13.28515625" style="49" customWidth="1"/>
    <col min="3066" max="3067" width="14.28515625" style="49" customWidth="1"/>
    <col min="3068" max="3068" width="13.5703125" style="49" customWidth="1"/>
    <col min="3069" max="3069" width="13.28515625" style="49" customWidth="1"/>
    <col min="3070" max="3070" width="11.7109375" style="49" customWidth="1"/>
    <col min="3071" max="3076" width="0" style="49" hidden="1" customWidth="1"/>
    <col min="3077" max="3077" width="11.42578125" style="49" customWidth="1"/>
    <col min="3078" max="3078" width="9.140625" style="49"/>
    <col min="3079" max="3079" width="10.5703125" style="49" bestFit="1" customWidth="1"/>
    <col min="3080" max="3082" width="9.140625" style="49"/>
    <col min="3083" max="3083" width="10.85546875" style="49" bestFit="1" customWidth="1"/>
    <col min="3084" max="3309" width="9.140625" style="49"/>
    <col min="3310" max="3310" width="5.140625" style="49" customWidth="1"/>
    <col min="3311" max="3311" width="7.28515625" style="49" customWidth="1"/>
    <col min="3312" max="3312" width="5.85546875" style="49" customWidth="1"/>
    <col min="3313" max="3313" width="0" style="49" hidden="1" customWidth="1"/>
    <col min="3314" max="3314" width="7.7109375" style="49" customWidth="1"/>
    <col min="3315" max="3315" width="9.5703125" style="49" customWidth="1"/>
    <col min="3316" max="3316" width="54" style="49" customWidth="1"/>
    <col min="3317" max="3320" width="0" style="49" hidden="1" customWidth="1"/>
    <col min="3321" max="3321" width="13.28515625" style="49" customWidth="1"/>
    <col min="3322" max="3323" width="14.28515625" style="49" customWidth="1"/>
    <col min="3324" max="3324" width="13.5703125" style="49" customWidth="1"/>
    <col min="3325" max="3325" width="13.28515625" style="49" customWidth="1"/>
    <col min="3326" max="3326" width="11.7109375" style="49" customWidth="1"/>
    <col min="3327" max="3332" width="0" style="49" hidden="1" customWidth="1"/>
    <col min="3333" max="3333" width="11.42578125" style="49" customWidth="1"/>
    <col min="3334" max="3334" width="9.140625" style="49"/>
    <col min="3335" max="3335" width="10.5703125" style="49" bestFit="1" customWidth="1"/>
    <col min="3336" max="3338" width="9.140625" style="49"/>
    <col min="3339" max="3339" width="10.85546875" style="49" bestFit="1" customWidth="1"/>
    <col min="3340" max="3565" width="9.140625" style="49"/>
    <col min="3566" max="3566" width="5.140625" style="49" customWidth="1"/>
    <col min="3567" max="3567" width="7.28515625" style="49" customWidth="1"/>
    <col min="3568" max="3568" width="5.85546875" style="49" customWidth="1"/>
    <col min="3569" max="3569" width="0" style="49" hidden="1" customWidth="1"/>
    <col min="3570" max="3570" width="7.7109375" style="49" customWidth="1"/>
    <col min="3571" max="3571" width="9.5703125" style="49" customWidth="1"/>
    <col min="3572" max="3572" width="54" style="49" customWidth="1"/>
    <col min="3573" max="3576" width="0" style="49" hidden="1" customWidth="1"/>
    <col min="3577" max="3577" width="13.28515625" style="49" customWidth="1"/>
    <col min="3578" max="3579" width="14.28515625" style="49" customWidth="1"/>
    <col min="3580" max="3580" width="13.5703125" style="49" customWidth="1"/>
    <col min="3581" max="3581" width="13.28515625" style="49" customWidth="1"/>
    <col min="3582" max="3582" width="11.7109375" style="49" customWidth="1"/>
    <col min="3583" max="3588" width="0" style="49" hidden="1" customWidth="1"/>
    <col min="3589" max="3589" width="11.42578125" style="49" customWidth="1"/>
    <col min="3590" max="3590" width="9.140625" style="49"/>
    <col min="3591" max="3591" width="10.5703125" style="49" bestFit="1" customWidth="1"/>
    <col min="3592" max="3594" width="9.140625" style="49"/>
    <col min="3595" max="3595" width="10.85546875" style="49" bestFit="1" customWidth="1"/>
    <col min="3596" max="3821" width="9.140625" style="49"/>
    <col min="3822" max="3822" width="5.140625" style="49" customWidth="1"/>
    <col min="3823" max="3823" width="7.28515625" style="49" customWidth="1"/>
    <col min="3824" max="3824" width="5.85546875" style="49" customWidth="1"/>
    <col min="3825" max="3825" width="0" style="49" hidden="1" customWidth="1"/>
    <col min="3826" max="3826" width="7.7109375" style="49" customWidth="1"/>
    <col min="3827" max="3827" width="9.5703125" style="49" customWidth="1"/>
    <col min="3828" max="3828" width="54" style="49" customWidth="1"/>
    <col min="3829" max="3832" width="0" style="49" hidden="1" customWidth="1"/>
    <col min="3833" max="3833" width="13.28515625" style="49" customWidth="1"/>
    <col min="3834" max="3835" width="14.28515625" style="49" customWidth="1"/>
    <col min="3836" max="3836" width="13.5703125" style="49" customWidth="1"/>
    <col min="3837" max="3837" width="13.28515625" style="49" customWidth="1"/>
    <col min="3838" max="3838" width="11.7109375" style="49" customWidth="1"/>
    <col min="3839" max="3844" width="0" style="49" hidden="1" customWidth="1"/>
    <col min="3845" max="3845" width="11.42578125" style="49" customWidth="1"/>
    <col min="3846" max="3846" width="9.140625" style="49"/>
    <col min="3847" max="3847" width="10.5703125" style="49" bestFit="1" customWidth="1"/>
    <col min="3848" max="3850" width="9.140625" style="49"/>
    <col min="3851" max="3851" width="10.85546875" style="49" bestFit="1" customWidth="1"/>
    <col min="3852" max="4077" width="9.140625" style="49"/>
    <col min="4078" max="4078" width="5.140625" style="49" customWidth="1"/>
    <col min="4079" max="4079" width="7.28515625" style="49" customWidth="1"/>
    <col min="4080" max="4080" width="5.85546875" style="49" customWidth="1"/>
    <col min="4081" max="4081" width="0" style="49" hidden="1" customWidth="1"/>
    <col min="4082" max="4082" width="7.7109375" style="49" customWidth="1"/>
    <col min="4083" max="4083" width="9.5703125" style="49" customWidth="1"/>
    <col min="4084" max="4084" width="54" style="49" customWidth="1"/>
    <col min="4085" max="4088" width="0" style="49" hidden="1" customWidth="1"/>
    <col min="4089" max="4089" width="13.28515625" style="49" customWidth="1"/>
    <col min="4090" max="4091" width="14.28515625" style="49" customWidth="1"/>
    <col min="4092" max="4092" width="13.5703125" style="49" customWidth="1"/>
    <col min="4093" max="4093" width="13.28515625" style="49" customWidth="1"/>
    <col min="4094" max="4094" width="11.7109375" style="49" customWidth="1"/>
    <col min="4095" max="4100" width="0" style="49" hidden="1" customWidth="1"/>
    <col min="4101" max="4101" width="11.42578125" style="49" customWidth="1"/>
    <col min="4102" max="4102" width="9.140625" style="49"/>
    <col min="4103" max="4103" width="10.5703125" style="49" bestFit="1" customWidth="1"/>
    <col min="4104" max="4106" width="9.140625" style="49"/>
    <col min="4107" max="4107" width="10.85546875" style="49" bestFit="1" customWidth="1"/>
    <col min="4108" max="4333" width="9.140625" style="49"/>
    <col min="4334" max="4334" width="5.140625" style="49" customWidth="1"/>
    <col min="4335" max="4335" width="7.28515625" style="49" customWidth="1"/>
    <col min="4336" max="4336" width="5.85546875" style="49" customWidth="1"/>
    <col min="4337" max="4337" width="0" style="49" hidden="1" customWidth="1"/>
    <col min="4338" max="4338" width="7.7109375" style="49" customWidth="1"/>
    <col min="4339" max="4339" width="9.5703125" style="49" customWidth="1"/>
    <col min="4340" max="4340" width="54" style="49" customWidth="1"/>
    <col min="4341" max="4344" width="0" style="49" hidden="1" customWidth="1"/>
    <col min="4345" max="4345" width="13.28515625" style="49" customWidth="1"/>
    <col min="4346" max="4347" width="14.28515625" style="49" customWidth="1"/>
    <col min="4348" max="4348" width="13.5703125" style="49" customWidth="1"/>
    <col min="4349" max="4349" width="13.28515625" style="49" customWidth="1"/>
    <col min="4350" max="4350" width="11.7109375" style="49" customWidth="1"/>
    <col min="4351" max="4356" width="0" style="49" hidden="1" customWidth="1"/>
    <col min="4357" max="4357" width="11.42578125" style="49" customWidth="1"/>
    <col min="4358" max="4358" width="9.140625" style="49"/>
    <col min="4359" max="4359" width="10.5703125" style="49" bestFit="1" customWidth="1"/>
    <col min="4360" max="4362" width="9.140625" style="49"/>
    <col min="4363" max="4363" width="10.85546875" style="49" bestFit="1" customWidth="1"/>
    <col min="4364" max="4589" width="9.140625" style="49"/>
    <col min="4590" max="4590" width="5.140625" style="49" customWidth="1"/>
    <col min="4591" max="4591" width="7.28515625" style="49" customWidth="1"/>
    <col min="4592" max="4592" width="5.85546875" style="49" customWidth="1"/>
    <col min="4593" max="4593" width="0" style="49" hidden="1" customWidth="1"/>
    <col min="4594" max="4594" width="7.7109375" style="49" customWidth="1"/>
    <col min="4595" max="4595" width="9.5703125" style="49" customWidth="1"/>
    <col min="4596" max="4596" width="54" style="49" customWidth="1"/>
    <col min="4597" max="4600" width="0" style="49" hidden="1" customWidth="1"/>
    <col min="4601" max="4601" width="13.28515625" style="49" customWidth="1"/>
    <col min="4602" max="4603" width="14.28515625" style="49" customWidth="1"/>
    <col min="4604" max="4604" width="13.5703125" style="49" customWidth="1"/>
    <col min="4605" max="4605" width="13.28515625" style="49" customWidth="1"/>
    <col min="4606" max="4606" width="11.7109375" style="49" customWidth="1"/>
    <col min="4607" max="4612" width="0" style="49" hidden="1" customWidth="1"/>
    <col min="4613" max="4613" width="11.42578125" style="49" customWidth="1"/>
    <col min="4614" max="4614" width="9.140625" style="49"/>
    <col min="4615" max="4615" width="10.5703125" style="49" bestFit="1" customWidth="1"/>
    <col min="4616" max="4618" width="9.140625" style="49"/>
    <col min="4619" max="4619" width="10.85546875" style="49" bestFit="1" customWidth="1"/>
    <col min="4620" max="4845" width="9.140625" style="49"/>
    <col min="4846" max="4846" width="5.140625" style="49" customWidth="1"/>
    <col min="4847" max="4847" width="7.28515625" style="49" customWidth="1"/>
    <col min="4848" max="4848" width="5.85546875" style="49" customWidth="1"/>
    <col min="4849" max="4849" width="0" style="49" hidden="1" customWidth="1"/>
    <col min="4850" max="4850" width="7.7109375" style="49" customWidth="1"/>
    <col min="4851" max="4851" width="9.5703125" style="49" customWidth="1"/>
    <col min="4852" max="4852" width="54" style="49" customWidth="1"/>
    <col min="4853" max="4856" width="0" style="49" hidden="1" customWidth="1"/>
    <col min="4857" max="4857" width="13.28515625" style="49" customWidth="1"/>
    <col min="4858" max="4859" width="14.28515625" style="49" customWidth="1"/>
    <col min="4860" max="4860" width="13.5703125" style="49" customWidth="1"/>
    <col min="4861" max="4861" width="13.28515625" style="49" customWidth="1"/>
    <col min="4862" max="4862" width="11.7109375" style="49" customWidth="1"/>
    <col min="4863" max="4868" width="0" style="49" hidden="1" customWidth="1"/>
    <col min="4869" max="4869" width="11.42578125" style="49" customWidth="1"/>
    <col min="4870" max="4870" width="9.140625" style="49"/>
    <col min="4871" max="4871" width="10.5703125" style="49" bestFit="1" customWidth="1"/>
    <col min="4872" max="4874" width="9.140625" style="49"/>
    <col min="4875" max="4875" width="10.85546875" style="49" bestFit="1" customWidth="1"/>
    <col min="4876" max="5101" width="9.140625" style="49"/>
    <col min="5102" max="5102" width="5.140625" style="49" customWidth="1"/>
    <col min="5103" max="5103" width="7.28515625" style="49" customWidth="1"/>
    <col min="5104" max="5104" width="5.85546875" style="49" customWidth="1"/>
    <col min="5105" max="5105" width="0" style="49" hidden="1" customWidth="1"/>
    <col min="5106" max="5106" width="7.7109375" style="49" customWidth="1"/>
    <col min="5107" max="5107" width="9.5703125" style="49" customWidth="1"/>
    <col min="5108" max="5108" width="54" style="49" customWidth="1"/>
    <col min="5109" max="5112" width="0" style="49" hidden="1" customWidth="1"/>
    <col min="5113" max="5113" width="13.28515625" style="49" customWidth="1"/>
    <col min="5114" max="5115" width="14.28515625" style="49" customWidth="1"/>
    <col min="5116" max="5116" width="13.5703125" style="49" customWidth="1"/>
    <col min="5117" max="5117" width="13.28515625" style="49" customWidth="1"/>
    <col min="5118" max="5118" width="11.7109375" style="49" customWidth="1"/>
    <col min="5119" max="5124" width="0" style="49" hidden="1" customWidth="1"/>
    <col min="5125" max="5125" width="11.42578125" style="49" customWidth="1"/>
    <col min="5126" max="5126" width="9.140625" style="49"/>
    <col min="5127" max="5127" width="10.5703125" style="49" bestFit="1" customWidth="1"/>
    <col min="5128" max="5130" width="9.140625" style="49"/>
    <col min="5131" max="5131" width="10.85546875" style="49" bestFit="1" customWidth="1"/>
    <col min="5132" max="5357" width="9.140625" style="49"/>
    <col min="5358" max="5358" width="5.140625" style="49" customWidth="1"/>
    <col min="5359" max="5359" width="7.28515625" style="49" customWidth="1"/>
    <col min="5360" max="5360" width="5.85546875" style="49" customWidth="1"/>
    <col min="5361" max="5361" width="0" style="49" hidden="1" customWidth="1"/>
    <col min="5362" max="5362" width="7.7109375" style="49" customWidth="1"/>
    <col min="5363" max="5363" width="9.5703125" style="49" customWidth="1"/>
    <col min="5364" max="5364" width="54" style="49" customWidth="1"/>
    <col min="5365" max="5368" width="0" style="49" hidden="1" customWidth="1"/>
    <col min="5369" max="5369" width="13.28515625" style="49" customWidth="1"/>
    <col min="5370" max="5371" width="14.28515625" style="49" customWidth="1"/>
    <col min="5372" max="5372" width="13.5703125" style="49" customWidth="1"/>
    <col min="5373" max="5373" width="13.28515625" style="49" customWidth="1"/>
    <col min="5374" max="5374" width="11.7109375" style="49" customWidth="1"/>
    <col min="5375" max="5380" width="0" style="49" hidden="1" customWidth="1"/>
    <col min="5381" max="5381" width="11.42578125" style="49" customWidth="1"/>
    <col min="5382" max="5382" width="9.140625" style="49"/>
    <col min="5383" max="5383" width="10.5703125" style="49" bestFit="1" customWidth="1"/>
    <col min="5384" max="5386" width="9.140625" style="49"/>
    <col min="5387" max="5387" width="10.85546875" style="49" bestFit="1" customWidth="1"/>
    <col min="5388" max="5613" width="9.140625" style="49"/>
    <col min="5614" max="5614" width="5.140625" style="49" customWidth="1"/>
    <col min="5615" max="5615" width="7.28515625" style="49" customWidth="1"/>
    <col min="5616" max="5616" width="5.85546875" style="49" customWidth="1"/>
    <col min="5617" max="5617" width="0" style="49" hidden="1" customWidth="1"/>
    <col min="5618" max="5618" width="7.7109375" style="49" customWidth="1"/>
    <col min="5619" max="5619" width="9.5703125" style="49" customWidth="1"/>
    <col min="5620" max="5620" width="54" style="49" customWidth="1"/>
    <col min="5621" max="5624" width="0" style="49" hidden="1" customWidth="1"/>
    <col min="5625" max="5625" width="13.28515625" style="49" customWidth="1"/>
    <col min="5626" max="5627" width="14.28515625" style="49" customWidth="1"/>
    <col min="5628" max="5628" width="13.5703125" style="49" customWidth="1"/>
    <col min="5629" max="5629" width="13.28515625" style="49" customWidth="1"/>
    <col min="5630" max="5630" width="11.7109375" style="49" customWidth="1"/>
    <col min="5631" max="5636" width="0" style="49" hidden="1" customWidth="1"/>
    <col min="5637" max="5637" width="11.42578125" style="49" customWidth="1"/>
    <col min="5638" max="5638" width="9.140625" style="49"/>
    <col min="5639" max="5639" width="10.5703125" style="49" bestFit="1" customWidth="1"/>
    <col min="5640" max="5642" width="9.140625" style="49"/>
    <col min="5643" max="5643" width="10.85546875" style="49" bestFit="1" customWidth="1"/>
    <col min="5644" max="5869" width="9.140625" style="49"/>
    <col min="5870" max="5870" width="5.140625" style="49" customWidth="1"/>
    <col min="5871" max="5871" width="7.28515625" style="49" customWidth="1"/>
    <col min="5872" max="5872" width="5.85546875" style="49" customWidth="1"/>
    <col min="5873" max="5873" width="0" style="49" hidden="1" customWidth="1"/>
    <col min="5874" max="5874" width="7.7109375" style="49" customWidth="1"/>
    <col min="5875" max="5875" width="9.5703125" style="49" customWidth="1"/>
    <col min="5876" max="5876" width="54" style="49" customWidth="1"/>
    <col min="5877" max="5880" width="0" style="49" hidden="1" customWidth="1"/>
    <col min="5881" max="5881" width="13.28515625" style="49" customWidth="1"/>
    <col min="5882" max="5883" width="14.28515625" style="49" customWidth="1"/>
    <col min="5884" max="5884" width="13.5703125" style="49" customWidth="1"/>
    <col min="5885" max="5885" width="13.28515625" style="49" customWidth="1"/>
    <col min="5886" max="5886" width="11.7109375" style="49" customWidth="1"/>
    <col min="5887" max="5892" width="0" style="49" hidden="1" customWidth="1"/>
    <col min="5893" max="5893" width="11.42578125" style="49" customWidth="1"/>
    <col min="5894" max="5894" width="9.140625" style="49"/>
    <col min="5895" max="5895" width="10.5703125" style="49" bestFit="1" customWidth="1"/>
    <col min="5896" max="5898" width="9.140625" style="49"/>
    <col min="5899" max="5899" width="10.85546875" style="49" bestFit="1" customWidth="1"/>
    <col min="5900" max="6125" width="9.140625" style="49"/>
    <col min="6126" max="6126" width="5.140625" style="49" customWidth="1"/>
    <col min="6127" max="6127" width="7.28515625" style="49" customWidth="1"/>
    <col min="6128" max="6128" width="5.85546875" style="49" customWidth="1"/>
    <col min="6129" max="6129" width="0" style="49" hidden="1" customWidth="1"/>
    <col min="6130" max="6130" width="7.7109375" style="49" customWidth="1"/>
    <col min="6131" max="6131" width="9.5703125" style="49" customWidth="1"/>
    <col min="6132" max="6132" width="54" style="49" customWidth="1"/>
    <col min="6133" max="6136" width="0" style="49" hidden="1" customWidth="1"/>
    <col min="6137" max="6137" width="13.28515625" style="49" customWidth="1"/>
    <col min="6138" max="6139" width="14.28515625" style="49" customWidth="1"/>
    <col min="6140" max="6140" width="13.5703125" style="49" customWidth="1"/>
    <col min="6141" max="6141" width="13.28515625" style="49" customWidth="1"/>
    <col min="6142" max="6142" width="11.7109375" style="49" customWidth="1"/>
    <col min="6143" max="6148" width="0" style="49" hidden="1" customWidth="1"/>
    <col min="6149" max="6149" width="11.42578125" style="49" customWidth="1"/>
    <col min="6150" max="6150" width="9.140625" style="49"/>
    <col min="6151" max="6151" width="10.5703125" style="49" bestFit="1" customWidth="1"/>
    <col min="6152" max="6154" width="9.140625" style="49"/>
    <col min="6155" max="6155" width="10.85546875" style="49" bestFit="1" customWidth="1"/>
    <col min="6156" max="6381" width="9.140625" style="49"/>
    <col min="6382" max="6382" width="5.140625" style="49" customWidth="1"/>
    <col min="6383" max="6383" width="7.28515625" style="49" customWidth="1"/>
    <col min="6384" max="6384" width="5.85546875" style="49" customWidth="1"/>
    <col min="6385" max="6385" width="0" style="49" hidden="1" customWidth="1"/>
    <col min="6386" max="6386" width="7.7109375" style="49" customWidth="1"/>
    <col min="6387" max="6387" width="9.5703125" style="49" customWidth="1"/>
    <col min="6388" max="6388" width="54" style="49" customWidth="1"/>
    <col min="6389" max="6392" width="0" style="49" hidden="1" customWidth="1"/>
    <col min="6393" max="6393" width="13.28515625" style="49" customWidth="1"/>
    <col min="6394" max="6395" width="14.28515625" style="49" customWidth="1"/>
    <col min="6396" max="6396" width="13.5703125" style="49" customWidth="1"/>
    <col min="6397" max="6397" width="13.28515625" style="49" customWidth="1"/>
    <col min="6398" max="6398" width="11.7109375" style="49" customWidth="1"/>
    <col min="6399" max="6404" width="0" style="49" hidden="1" customWidth="1"/>
    <col min="6405" max="6405" width="11.42578125" style="49" customWidth="1"/>
    <col min="6406" max="6406" width="9.140625" style="49"/>
    <col min="6407" max="6407" width="10.5703125" style="49" bestFit="1" customWidth="1"/>
    <col min="6408" max="6410" width="9.140625" style="49"/>
    <col min="6411" max="6411" width="10.85546875" style="49" bestFit="1" customWidth="1"/>
    <col min="6412" max="6637" width="9.140625" style="49"/>
    <col min="6638" max="6638" width="5.140625" style="49" customWidth="1"/>
    <col min="6639" max="6639" width="7.28515625" style="49" customWidth="1"/>
    <col min="6640" max="6640" width="5.85546875" style="49" customWidth="1"/>
    <col min="6641" max="6641" width="0" style="49" hidden="1" customWidth="1"/>
    <col min="6642" max="6642" width="7.7109375" style="49" customWidth="1"/>
    <col min="6643" max="6643" width="9.5703125" style="49" customWidth="1"/>
    <col min="6644" max="6644" width="54" style="49" customWidth="1"/>
    <col min="6645" max="6648" width="0" style="49" hidden="1" customWidth="1"/>
    <col min="6649" max="6649" width="13.28515625" style="49" customWidth="1"/>
    <col min="6650" max="6651" width="14.28515625" style="49" customWidth="1"/>
    <col min="6652" max="6652" width="13.5703125" style="49" customWidth="1"/>
    <col min="6653" max="6653" width="13.28515625" style="49" customWidth="1"/>
    <col min="6654" max="6654" width="11.7109375" style="49" customWidth="1"/>
    <col min="6655" max="6660" width="0" style="49" hidden="1" customWidth="1"/>
    <col min="6661" max="6661" width="11.42578125" style="49" customWidth="1"/>
    <col min="6662" max="6662" width="9.140625" style="49"/>
    <col min="6663" max="6663" width="10.5703125" style="49" bestFit="1" customWidth="1"/>
    <col min="6664" max="6666" width="9.140625" style="49"/>
    <col min="6667" max="6667" width="10.85546875" style="49" bestFit="1" customWidth="1"/>
    <col min="6668" max="6893" width="9.140625" style="49"/>
    <col min="6894" max="6894" width="5.140625" style="49" customWidth="1"/>
    <col min="6895" max="6895" width="7.28515625" style="49" customWidth="1"/>
    <col min="6896" max="6896" width="5.85546875" style="49" customWidth="1"/>
    <col min="6897" max="6897" width="0" style="49" hidden="1" customWidth="1"/>
    <col min="6898" max="6898" width="7.7109375" style="49" customWidth="1"/>
    <col min="6899" max="6899" width="9.5703125" style="49" customWidth="1"/>
    <col min="6900" max="6900" width="54" style="49" customWidth="1"/>
    <col min="6901" max="6904" width="0" style="49" hidden="1" customWidth="1"/>
    <col min="6905" max="6905" width="13.28515625" style="49" customWidth="1"/>
    <col min="6906" max="6907" width="14.28515625" style="49" customWidth="1"/>
    <col min="6908" max="6908" width="13.5703125" style="49" customWidth="1"/>
    <col min="6909" max="6909" width="13.28515625" style="49" customWidth="1"/>
    <col min="6910" max="6910" width="11.7109375" style="49" customWidth="1"/>
    <col min="6911" max="6916" width="0" style="49" hidden="1" customWidth="1"/>
    <col min="6917" max="6917" width="11.42578125" style="49" customWidth="1"/>
    <col min="6918" max="6918" width="9.140625" style="49"/>
    <col min="6919" max="6919" width="10.5703125" style="49" bestFit="1" customWidth="1"/>
    <col min="6920" max="6922" width="9.140625" style="49"/>
    <col min="6923" max="6923" width="10.85546875" style="49" bestFit="1" customWidth="1"/>
    <col min="6924" max="7149" width="9.140625" style="49"/>
    <col min="7150" max="7150" width="5.140625" style="49" customWidth="1"/>
    <col min="7151" max="7151" width="7.28515625" style="49" customWidth="1"/>
    <col min="7152" max="7152" width="5.85546875" style="49" customWidth="1"/>
    <col min="7153" max="7153" width="0" style="49" hidden="1" customWidth="1"/>
    <col min="7154" max="7154" width="7.7109375" style="49" customWidth="1"/>
    <col min="7155" max="7155" width="9.5703125" style="49" customWidth="1"/>
    <col min="7156" max="7156" width="54" style="49" customWidth="1"/>
    <col min="7157" max="7160" width="0" style="49" hidden="1" customWidth="1"/>
    <col min="7161" max="7161" width="13.28515625" style="49" customWidth="1"/>
    <col min="7162" max="7163" width="14.28515625" style="49" customWidth="1"/>
    <col min="7164" max="7164" width="13.5703125" style="49" customWidth="1"/>
    <col min="7165" max="7165" width="13.28515625" style="49" customWidth="1"/>
    <col min="7166" max="7166" width="11.7109375" style="49" customWidth="1"/>
    <col min="7167" max="7172" width="0" style="49" hidden="1" customWidth="1"/>
    <col min="7173" max="7173" width="11.42578125" style="49" customWidth="1"/>
    <col min="7174" max="7174" width="9.140625" style="49"/>
    <col min="7175" max="7175" width="10.5703125" style="49" bestFit="1" customWidth="1"/>
    <col min="7176" max="7178" width="9.140625" style="49"/>
    <col min="7179" max="7179" width="10.85546875" style="49" bestFit="1" customWidth="1"/>
    <col min="7180" max="7405" width="9.140625" style="49"/>
    <col min="7406" max="7406" width="5.140625" style="49" customWidth="1"/>
    <col min="7407" max="7407" width="7.28515625" style="49" customWidth="1"/>
    <col min="7408" max="7408" width="5.85546875" style="49" customWidth="1"/>
    <col min="7409" max="7409" width="0" style="49" hidden="1" customWidth="1"/>
    <col min="7410" max="7410" width="7.7109375" style="49" customWidth="1"/>
    <col min="7411" max="7411" width="9.5703125" style="49" customWidth="1"/>
    <col min="7412" max="7412" width="54" style="49" customWidth="1"/>
    <col min="7413" max="7416" width="0" style="49" hidden="1" customWidth="1"/>
    <col min="7417" max="7417" width="13.28515625" style="49" customWidth="1"/>
    <col min="7418" max="7419" width="14.28515625" style="49" customWidth="1"/>
    <col min="7420" max="7420" width="13.5703125" style="49" customWidth="1"/>
    <col min="7421" max="7421" width="13.28515625" style="49" customWidth="1"/>
    <col min="7422" max="7422" width="11.7109375" style="49" customWidth="1"/>
    <col min="7423" max="7428" width="0" style="49" hidden="1" customWidth="1"/>
    <col min="7429" max="7429" width="11.42578125" style="49" customWidth="1"/>
    <col min="7430" max="7430" width="9.140625" style="49"/>
    <col min="7431" max="7431" width="10.5703125" style="49" bestFit="1" customWidth="1"/>
    <col min="7432" max="7434" width="9.140625" style="49"/>
    <col min="7435" max="7435" width="10.85546875" style="49" bestFit="1" customWidth="1"/>
    <col min="7436" max="7661" width="9.140625" style="49"/>
    <col min="7662" max="7662" width="5.140625" style="49" customWidth="1"/>
    <col min="7663" max="7663" width="7.28515625" style="49" customWidth="1"/>
    <col min="7664" max="7664" width="5.85546875" style="49" customWidth="1"/>
    <col min="7665" max="7665" width="0" style="49" hidden="1" customWidth="1"/>
    <col min="7666" max="7666" width="7.7109375" style="49" customWidth="1"/>
    <col min="7667" max="7667" width="9.5703125" style="49" customWidth="1"/>
    <col min="7668" max="7668" width="54" style="49" customWidth="1"/>
    <col min="7669" max="7672" width="0" style="49" hidden="1" customWidth="1"/>
    <col min="7673" max="7673" width="13.28515625" style="49" customWidth="1"/>
    <col min="7674" max="7675" width="14.28515625" style="49" customWidth="1"/>
    <col min="7676" max="7676" width="13.5703125" style="49" customWidth="1"/>
    <col min="7677" max="7677" width="13.28515625" style="49" customWidth="1"/>
    <col min="7678" max="7678" width="11.7109375" style="49" customWidth="1"/>
    <col min="7679" max="7684" width="0" style="49" hidden="1" customWidth="1"/>
    <col min="7685" max="7685" width="11.42578125" style="49" customWidth="1"/>
    <col min="7686" max="7686" width="9.140625" style="49"/>
    <col min="7687" max="7687" width="10.5703125" style="49" bestFit="1" customWidth="1"/>
    <col min="7688" max="7690" width="9.140625" style="49"/>
    <col min="7691" max="7691" width="10.85546875" style="49" bestFit="1" customWidth="1"/>
    <col min="7692" max="7917" width="9.140625" style="49"/>
    <col min="7918" max="7918" width="5.140625" style="49" customWidth="1"/>
    <col min="7919" max="7919" width="7.28515625" style="49" customWidth="1"/>
    <col min="7920" max="7920" width="5.85546875" style="49" customWidth="1"/>
    <col min="7921" max="7921" width="0" style="49" hidden="1" customWidth="1"/>
    <col min="7922" max="7922" width="7.7109375" style="49" customWidth="1"/>
    <col min="7923" max="7923" width="9.5703125" style="49" customWidth="1"/>
    <col min="7924" max="7924" width="54" style="49" customWidth="1"/>
    <col min="7925" max="7928" width="0" style="49" hidden="1" customWidth="1"/>
    <col min="7929" max="7929" width="13.28515625" style="49" customWidth="1"/>
    <col min="7930" max="7931" width="14.28515625" style="49" customWidth="1"/>
    <col min="7932" max="7932" width="13.5703125" style="49" customWidth="1"/>
    <col min="7933" max="7933" width="13.28515625" style="49" customWidth="1"/>
    <col min="7934" max="7934" width="11.7109375" style="49" customWidth="1"/>
    <col min="7935" max="7940" width="0" style="49" hidden="1" customWidth="1"/>
    <col min="7941" max="7941" width="11.42578125" style="49" customWidth="1"/>
    <col min="7942" max="7942" width="9.140625" style="49"/>
    <col min="7943" max="7943" width="10.5703125" style="49" bestFit="1" customWidth="1"/>
    <col min="7944" max="7946" width="9.140625" style="49"/>
    <col min="7947" max="7947" width="10.85546875" style="49" bestFit="1" customWidth="1"/>
    <col min="7948" max="8173" width="9.140625" style="49"/>
    <col min="8174" max="8174" width="5.140625" style="49" customWidth="1"/>
    <col min="8175" max="8175" width="7.28515625" style="49" customWidth="1"/>
    <col min="8176" max="8176" width="5.85546875" style="49" customWidth="1"/>
    <col min="8177" max="8177" width="0" style="49" hidden="1" customWidth="1"/>
    <col min="8178" max="8178" width="7.7109375" style="49" customWidth="1"/>
    <col min="8179" max="8179" width="9.5703125" style="49" customWidth="1"/>
    <col min="8180" max="8180" width="54" style="49" customWidth="1"/>
    <col min="8181" max="8184" width="0" style="49" hidden="1" customWidth="1"/>
    <col min="8185" max="8185" width="13.28515625" style="49" customWidth="1"/>
    <col min="8186" max="8187" width="14.28515625" style="49" customWidth="1"/>
    <col min="8188" max="8188" width="13.5703125" style="49" customWidth="1"/>
    <col min="8189" max="8189" width="13.28515625" style="49" customWidth="1"/>
    <col min="8190" max="8190" width="11.7109375" style="49" customWidth="1"/>
    <col min="8191" max="8196" width="0" style="49" hidden="1" customWidth="1"/>
    <col min="8197" max="8197" width="11.42578125" style="49" customWidth="1"/>
    <col min="8198" max="8198" width="9.140625" style="49"/>
    <col min="8199" max="8199" width="10.5703125" style="49" bestFit="1" customWidth="1"/>
    <col min="8200" max="8202" width="9.140625" style="49"/>
    <col min="8203" max="8203" width="10.85546875" style="49" bestFit="1" customWidth="1"/>
    <col min="8204" max="8429" width="9.140625" style="49"/>
    <col min="8430" max="8430" width="5.140625" style="49" customWidth="1"/>
    <col min="8431" max="8431" width="7.28515625" style="49" customWidth="1"/>
    <col min="8432" max="8432" width="5.85546875" style="49" customWidth="1"/>
    <col min="8433" max="8433" width="0" style="49" hidden="1" customWidth="1"/>
    <col min="8434" max="8434" width="7.7109375" style="49" customWidth="1"/>
    <col min="8435" max="8435" width="9.5703125" style="49" customWidth="1"/>
    <col min="8436" max="8436" width="54" style="49" customWidth="1"/>
    <col min="8437" max="8440" width="0" style="49" hidden="1" customWidth="1"/>
    <col min="8441" max="8441" width="13.28515625" style="49" customWidth="1"/>
    <col min="8442" max="8443" width="14.28515625" style="49" customWidth="1"/>
    <col min="8444" max="8444" width="13.5703125" style="49" customWidth="1"/>
    <col min="8445" max="8445" width="13.28515625" style="49" customWidth="1"/>
    <col min="8446" max="8446" width="11.7109375" style="49" customWidth="1"/>
    <col min="8447" max="8452" width="0" style="49" hidden="1" customWidth="1"/>
    <col min="8453" max="8453" width="11.42578125" style="49" customWidth="1"/>
    <col min="8454" max="8454" width="9.140625" style="49"/>
    <col min="8455" max="8455" width="10.5703125" style="49" bestFit="1" customWidth="1"/>
    <col min="8456" max="8458" width="9.140625" style="49"/>
    <col min="8459" max="8459" width="10.85546875" style="49" bestFit="1" customWidth="1"/>
    <col min="8460" max="8685" width="9.140625" style="49"/>
    <col min="8686" max="8686" width="5.140625" style="49" customWidth="1"/>
    <col min="8687" max="8687" width="7.28515625" style="49" customWidth="1"/>
    <col min="8688" max="8688" width="5.85546875" style="49" customWidth="1"/>
    <col min="8689" max="8689" width="0" style="49" hidden="1" customWidth="1"/>
    <col min="8690" max="8690" width="7.7109375" style="49" customWidth="1"/>
    <col min="8691" max="8691" width="9.5703125" style="49" customWidth="1"/>
    <col min="8692" max="8692" width="54" style="49" customWidth="1"/>
    <col min="8693" max="8696" width="0" style="49" hidden="1" customWidth="1"/>
    <col min="8697" max="8697" width="13.28515625" style="49" customWidth="1"/>
    <col min="8698" max="8699" width="14.28515625" style="49" customWidth="1"/>
    <col min="8700" max="8700" width="13.5703125" style="49" customWidth="1"/>
    <col min="8701" max="8701" width="13.28515625" style="49" customWidth="1"/>
    <col min="8702" max="8702" width="11.7109375" style="49" customWidth="1"/>
    <col min="8703" max="8708" width="0" style="49" hidden="1" customWidth="1"/>
    <col min="8709" max="8709" width="11.42578125" style="49" customWidth="1"/>
    <col min="8710" max="8710" width="9.140625" style="49"/>
    <col min="8711" max="8711" width="10.5703125" style="49" bestFit="1" customWidth="1"/>
    <col min="8712" max="8714" width="9.140625" style="49"/>
    <col min="8715" max="8715" width="10.85546875" style="49" bestFit="1" customWidth="1"/>
    <col min="8716" max="8941" width="9.140625" style="49"/>
    <col min="8942" max="8942" width="5.140625" style="49" customWidth="1"/>
    <col min="8943" max="8943" width="7.28515625" style="49" customWidth="1"/>
    <col min="8944" max="8944" width="5.85546875" style="49" customWidth="1"/>
    <col min="8945" max="8945" width="0" style="49" hidden="1" customWidth="1"/>
    <col min="8946" max="8946" width="7.7109375" style="49" customWidth="1"/>
    <col min="8947" max="8947" width="9.5703125" style="49" customWidth="1"/>
    <col min="8948" max="8948" width="54" style="49" customWidth="1"/>
    <col min="8949" max="8952" width="0" style="49" hidden="1" customWidth="1"/>
    <col min="8953" max="8953" width="13.28515625" style="49" customWidth="1"/>
    <col min="8954" max="8955" width="14.28515625" style="49" customWidth="1"/>
    <col min="8956" max="8956" width="13.5703125" style="49" customWidth="1"/>
    <col min="8957" max="8957" width="13.28515625" style="49" customWidth="1"/>
    <col min="8958" max="8958" width="11.7109375" style="49" customWidth="1"/>
    <col min="8959" max="8964" width="0" style="49" hidden="1" customWidth="1"/>
    <col min="8965" max="8965" width="11.42578125" style="49" customWidth="1"/>
    <col min="8966" max="8966" width="9.140625" style="49"/>
    <col min="8967" max="8967" width="10.5703125" style="49" bestFit="1" customWidth="1"/>
    <col min="8968" max="8970" width="9.140625" style="49"/>
    <col min="8971" max="8971" width="10.85546875" style="49" bestFit="1" customWidth="1"/>
    <col min="8972" max="9197" width="9.140625" style="49"/>
    <col min="9198" max="9198" width="5.140625" style="49" customWidth="1"/>
    <col min="9199" max="9199" width="7.28515625" style="49" customWidth="1"/>
    <col min="9200" max="9200" width="5.85546875" style="49" customWidth="1"/>
    <col min="9201" max="9201" width="0" style="49" hidden="1" customWidth="1"/>
    <col min="9202" max="9202" width="7.7109375" style="49" customWidth="1"/>
    <col min="9203" max="9203" width="9.5703125" style="49" customWidth="1"/>
    <col min="9204" max="9204" width="54" style="49" customWidth="1"/>
    <col min="9205" max="9208" width="0" style="49" hidden="1" customWidth="1"/>
    <col min="9209" max="9209" width="13.28515625" style="49" customWidth="1"/>
    <col min="9210" max="9211" width="14.28515625" style="49" customWidth="1"/>
    <col min="9212" max="9212" width="13.5703125" style="49" customWidth="1"/>
    <col min="9213" max="9213" width="13.28515625" style="49" customWidth="1"/>
    <col min="9214" max="9214" width="11.7109375" style="49" customWidth="1"/>
    <col min="9215" max="9220" width="0" style="49" hidden="1" customWidth="1"/>
    <col min="9221" max="9221" width="11.42578125" style="49" customWidth="1"/>
    <col min="9222" max="9222" width="9.140625" style="49"/>
    <col min="9223" max="9223" width="10.5703125" style="49" bestFit="1" customWidth="1"/>
    <col min="9224" max="9226" width="9.140625" style="49"/>
    <col min="9227" max="9227" width="10.85546875" style="49" bestFit="1" customWidth="1"/>
    <col min="9228" max="9453" width="9.140625" style="49"/>
    <col min="9454" max="9454" width="5.140625" style="49" customWidth="1"/>
    <col min="9455" max="9455" width="7.28515625" style="49" customWidth="1"/>
    <col min="9456" max="9456" width="5.85546875" style="49" customWidth="1"/>
    <col min="9457" max="9457" width="0" style="49" hidden="1" customWidth="1"/>
    <col min="9458" max="9458" width="7.7109375" style="49" customWidth="1"/>
    <col min="9459" max="9459" width="9.5703125" style="49" customWidth="1"/>
    <col min="9460" max="9460" width="54" style="49" customWidth="1"/>
    <col min="9461" max="9464" width="0" style="49" hidden="1" customWidth="1"/>
    <col min="9465" max="9465" width="13.28515625" style="49" customWidth="1"/>
    <col min="9466" max="9467" width="14.28515625" style="49" customWidth="1"/>
    <col min="9468" max="9468" width="13.5703125" style="49" customWidth="1"/>
    <col min="9469" max="9469" width="13.28515625" style="49" customWidth="1"/>
    <col min="9470" max="9470" width="11.7109375" style="49" customWidth="1"/>
    <col min="9471" max="9476" width="0" style="49" hidden="1" customWidth="1"/>
    <col min="9477" max="9477" width="11.42578125" style="49" customWidth="1"/>
    <col min="9478" max="9478" width="9.140625" style="49"/>
    <col min="9479" max="9479" width="10.5703125" style="49" bestFit="1" customWidth="1"/>
    <col min="9480" max="9482" width="9.140625" style="49"/>
    <col min="9483" max="9483" width="10.85546875" style="49" bestFit="1" customWidth="1"/>
    <col min="9484" max="9709" width="9.140625" style="49"/>
    <col min="9710" max="9710" width="5.140625" style="49" customWidth="1"/>
    <col min="9711" max="9711" width="7.28515625" style="49" customWidth="1"/>
    <col min="9712" max="9712" width="5.85546875" style="49" customWidth="1"/>
    <col min="9713" max="9713" width="0" style="49" hidden="1" customWidth="1"/>
    <col min="9714" max="9714" width="7.7109375" style="49" customWidth="1"/>
    <col min="9715" max="9715" width="9.5703125" style="49" customWidth="1"/>
    <col min="9716" max="9716" width="54" style="49" customWidth="1"/>
    <col min="9717" max="9720" width="0" style="49" hidden="1" customWidth="1"/>
    <col min="9721" max="9721" width="13.28515625" style="49" customWidth="1"/>
    <col min="9722" max="9723" width="14.28515625" style="49" customWidth="1"/>
    <col min="9724" max="9724" width="13.5703125" style="49" customWidth="1"/>
    <col min="9725" max="9725" width="13.28515625" style="49" customWidth="1"/>
    <col min="9726" max="9726" width="11.7109375" style="49" customWidth="1"/>
    <col min="9727" max="9732" width="0" style="49" hidden="1" customWidth="1"/>
    <col min="9733" max="9733" width="11.42578125" style="49" customWidth="1"/>
    <col min="9734" max="9734" width="9.140625" style="49"/>
    <col min="9735" max="9735" width="10.5703125" style="49" bestFit="1" customWidth="1"/>
    <col min="9736" max="9738" width="9.140625" style="49"/>
    <col min="9739" max="9739" width="10.85546875" style="49" bestFit="1" customWidth="1"/>
    <col min="9740" max="9965" width="9.140625" style="49"/>
    <col min="9966" max="9966" width="5.140625" style="49" customWidth="1"/>
    <col min="9967" max="9967" width="7.28515625" style="49" customWidth="1"/>
    <col min="9968" max="9968" width="5.85546875" style="49" customWidth="1"/>
    <col min="9969" max="9969" width="0" style="49" hidden="1" customWidth="1"/>
    <col min="9970" max="9970" width="7.7109375" style="49" customWidth="1"/>
    <col min="9971" max="9971" width="9.5703125" style="49" customWidth="1"/>
    <col min="9972" max="9972" width="54" style="49" customWidth="1"/>
    <col min="9973" max="9976" width="0" style="49" hidden="1" customWidth="1"/>
    <col min="9977" max="9977" width="13.28515625" style="49" customWidth="1"/>
    <col min="9978" max="9979" width="14.28515625" style="49" customWidth="1"/>
    <col min="9980" max="9980" width="13.5703125" style="49" customWidth="1"/>
    <col min="9981" max="9981" width="13.28515625" style="49" customWidth="1"/>
    <col min="9982" max="9982" width="11.7109375" style="49" customWidth="1"/>
    <col min="9983" max="9988" width="0" style="49" hidden="1" customWidth="1"/>
    <col min="9989" max="9989" width="11.42578125" style="49" customWidth="1"/>
    <col min="9990" max="9990" width="9.140625" style="49"/>
    <col min="9991" max="9991" width="10.5703125" style="49" bestFit="1" customWidth="1"/>
    <col min="9992" max="9994" width="9.140625" style="49"/>
    <col min="9995" max="9995" width="10.85546875" style="49" bestFit="1" customWidth="1"/>
    <col min="9996" max="10221" width="9.140625" style="49"/>
    <col min="10222" max="10222" width="5.140625" style="49" customWidth="1"/>
    <col min="10223" max="10223" width="7.28515625" style="49" customWidth="1"/>
    <col min="10224" max="10224" width="5.85546875" style="49" customWidth="1"/>
    <col min="10225" max="10225" width="0" style="49" hidden="1" customWidth="1"/>
    <col min="10226" max="10226" width="7.7109375" style="49" customWidth="1"/>
    <col min="10227" max="10227" width="9.5703125" style="49" customWidth="1"/>
    <col min="10228" max="10228" width="54" style="49" customWidth="1"/>
    <col min="10229" max="10232" width="0" style="49" hidden="1" customWidth="1"/>
    <col min="10233" max="10233" width="13.28515625" style="49" customWidth="1"/>
    <col min="10234" max="10235" width="14.28515625" style="49" customWidth="1"/>
    <col min="10236" max="10236" width="13.5703125" style="49" customWidth="1"/>
    <col min="10237" max="10237" width="13.28515625" style="49" customWidth="1"/>
    <col min="10238" max="10238" width="11.7109375" style="49" customWidth="1"/>
    <col min="10239" max="10244" width="0" style="49" hidden="1" customWidth="1"/>
    <col min="10245" max="10245" width="11.42578125" style="49" customWidth="1"/>
    <col min="10246" max="10246" width="9.140625" style="49"/>
    <col min="10247" max="10247" width="10.5703125" style="49" bestFit="1" customWidth="1"/>
    <col min="10248" max="10250" width="9.140625" style="49"/>
    <col min="10251" max="10251" width="10.85546875" style="49" bestFit="1" customWidth="1"/>
    <col min="10252" max="10477" width="9.140625" style="49"/>
    <col min="10478" max="10478" width="5.140625" style="49" customWidth="1"/>
    <col min="10479" max="10479" width="7.28515625" style="49" customWidth="1"/>
    <col min="10480" max="10480" width="5.85546875" style="49" customWidth="1"/>
    <col min="10481" max="10481" width="0" style="49" hidden="1" customWidth="1"/>
    <col min="10482" max="10482" width="7.7109375" style="49" customWidth="1"/>
    <col min="10483" max="10483" width="9.5703125" style="49" customWidth="1"/>
    <col min="10484" max="10484" width="54" style="49" customWidth="1"/>
    <col min="10485" max="10488" width="0" style="49" hidden="1" customWidth="1"/>
    <col min="10489" max="10489" width="13.28515625" style="49" customWidth="1"/>
    <col min="10490" max="10491" width="14.28515625" style="49" customWidth="1"/>
    <col min="10492" max="10492" width="13.5703125" style="49" customWidth="1"/>
    <col min="10493" max="10493" width="13.28515625" style="49" customWidth="1"/>
    <col min="10494" max="10494" width="11.7109375" style="49" customWidth="1"/>
    <col min="10495" max="10500" width="0" style="49" hidden="1" customWidth="1"/>
    <col min="10501" max="10501" width="11.42578125" style="49" customWidth="1"/>
    <col min="10502" max="10502" width="9.140625" style="49"/>
    <col min="10503" max="10503" width="10.5703125" style="49" bestFit="1" customWidth="1"/>
    <col min="10504" max="10506" width="9.140625" style="49"/>
    <col min="10507" max="10507" width="10.85546875" style="49" bestFit="1" customWidth="1"/>
    <col min="10508" max="10733" width="9.140625" style="49"/>
    <col min="10734" max="10734" width="5.140625" style="49" customWidth="1"/>
    <col min="10735" max="10735" width="7.28515625" style="49" customWidth="1"/>
    <col min="10736" max="10736" width="5.85546875" style="49" customWidth="1"/>
    <col min="10737" max="10737" width="0" style="49" hidden="1" customWidth="1"/>
    <col min="10738" max="10738" width="7.7109375" style="49" customWidth="1"/>
    <col min="10739" max="10739" width="9.5703125" style="49" customWidth="1"/>
    <col min="10740" max="10740" width="54" style="49" customWidth="1"/>
    <col min="10741" max="10744" width="0" style="49" hidden="1" customWidth="1"/>
    <col min="10745" max="10745" width="13.28515625" style="49" customWidth="1"/>
    <col min="10746" max="10747" width="14.28515625" style="49" customWidth="1"/>
    <col min="10748" max="10748" width="13.5703125" style="49" customWidth="1"/>
    <col min="10749" max="10749" width="13.28515625" style="49" customWidth="1"/>
    <col min="10750" max="10750" width="11.7109375" style="49" customWidth="1"/>
    <col min="10751" max="10756" width="0" style="49" hidden="1" customWidth="1"/>
    <col min="10757" max="10757" width="11.42578125" style="49" customWidth="1"/>
    <col min="10758" max="10758" width="9.140625" style="49"/>
    <col min="10759" max="10759" width="10.5703125" style="49" bestFit="1" customWidth="1"/>
    <col min="10760" max="10762" width="9.140625" style="49"/>
    <col min="10763" max="10763" width="10.85546875" style="49" bestFit="1" customWidth="1"/>
    <col min="10764" max="10989" width="9.140625" style="49"/>
    <col min="10990" max="10990" width="5.140625" style="49" customWidth="1"/>
    <col min="10991" max="10991" width="7.28515625" style="49" customWidth="1"/>
    <col min="10992" max="10992" width="5.85546875" style="49" customWidth="1"/>
    <col min="10993" max="10993" width="0" style="49" hidden="1" customWidth="1"/>
    <col min="10994" max="10994" width="7.7109375" style="49" customWidth="1"/>
    <col min="10995" max="10995" width="9.5703125" style="49" customWidth="1"/>
    <col min="10996" max="10996" width="54" style="49" customWidth="1"/>
    <col min="10997" max="11000" width="0" style="49" hidden="1" customWidth="1"/>
    <col min="11001" max="11001" width="13.28515625" style="49" customWidth="1"/>
    <col min="11002" max="11003" width="14.28515625" style="49" customWidth="1"/>
    <col min="11004" max="11004" width="13.5703125" style="49" customWidth="1"/>
    <col min="11005" max="11005" width="13.28515625" style="49" customWidth="1"/>
    <col min="11006" max="11006" width="11.7109375" style="49" customWidth="1"/>
    <col min="11007" max="11012" width="0" style="49" hidden="1" customWidth="1"/>
    <col min="11013" max="11013" width="11.42578125" style="49" customWidth="1"/>
    <col min="11014" max="11014" width="9.140625" style="49"/>
    <col min="11015" max="11015" width="10.5703125" style="49" bestFit="1" customWidth="1"/>
    <col min="11016" max="11018" width="9.140625" style="49"/>
    <col min="11019" max="11019" width="10.85546875" style="49" bestFit="1" customWidth="1"/>
    <col min="11020" max="11245" width="9.140625" style="49"/>
    <col min="11246" max="11246" width="5.140625" style="49" customWidth="1"/>
    <col min="11247" max="11247" width="7.28515625" style="49" customWidth="1"/>
    <col min="11248" max="11248" width="5.85546875" style="49" customWidth="1"/>
    <col min="11249" max="11249" width="0" style="49" hidden="1" customWidth="1"/>
    <col min="11250" max="11250" width="7.7109375" style="49" customWidth="1"/>
    <col min="11251" max="11251" width="9.5703125" style="49" customWidth="1"/>
    <col min="11252" max="11252" width="54" style="49" customWidth="1"/>
    <col min="11253" max="11256" width="0" style="49" hidden="1" customWidth="1"/>
    <col min="11257" max="11257" width="13.28515625" style="49" customWidth="1"/>
    <col min="11258" max="11259" width="14.28515625" style="49" customWidth="1"/>
    <col min="11260" max="11260" width="13.5703125" style="49" customWidth="1"/>
    <col min="11261" max="11261" width="13.28515625" style="49" customWidth="1"/>
    <col min="11262" max="11262" width="11.7109375" style="49" customWidth="1"/>
    <col min="11263" max="11268" width="0" style="49" hidden="1" customWidth="1"/>
    <col min="11269" max="11269" width="11.42578125" style="49" customWidth="1"/>
    <col min="11270" max="11270" width="9.140625" style="49"/>
    <col min="11271" max="11271" width="10.5703125" style="49" bestFit="1" customWidth="1"/>
    <col min="11272" max="11274" width="9.140625" style="49"/>
    <col min="11275" max="11275" width="10.85546875" style="49" bestFit="1" customWidth="1"/>
    <col min="11276" max="11501" width="9.140625" style="49"/>
    <col min="11502" max="11502" width="5.140625" style="49" customWidth="1"/>
    <col min="11503" max="11503" width="7.28515625" style="49" customWidth="1"/>
    <col min="11504" max="11504" width="5.85546875" style="49" customWidth="1"/>
    <col min="11505" max="11505" width="0" style="49" hidden="1" customWidth="1"/>
    <col min="11506" max="11506" width="7.7109375" style="49" customWidth="1"/>
    <col min="11507" max="11507" width="9.5703125" style="49" customWidth="1"/>
    <col min="11508" max="11508" width="54" style="49" customWidth="1"/>
    <col min="11509" max="11512" width="0" style="49" hidden="1" customWidth="1"/>
    <col min="11513" max="11513" width="13.28515625" style="49" customWidth="1"/>
    <col min="11514" max="11515" width="14.28515625" style="49" customWidth="1"/>
    <col min="11516" max="11516" width="13.5703125" style="49" customWidth="1"/>
    <col min="11517" max="11517" width="13.28515625" style="49" customWidth="1"/>
    <col min="11518" max="11518" width="11.7109375" style="49" customWidth="1"/>
    <col min="11519" max="11524" width="0" style="49" hidden="1" customWidth="1"/>
    <col min="11525" max="11525" width="11.42578125" style="49" customWidth="1"/>
    <col min="11526" max="11526" width="9.140625" style="49"/>
    <col min="11527" max="11527" width="10.5703125" style="49" bestFit="1" customWidth="1"/>
    <col min="11528" max="11530" width="9.140625" style="49"/>
    <col min="11531" max="11531" width="10.85546875" style="49" bestFit="1" customWidth="1"/>
    <col min="11532" max="11757" width="9.140625" style="49"/>
    <col min="11758" max="11758" width="5.140625" style="49" customWidth="1"/>
    <col min="11759" max="11759" width="7.28515625" style="49" customWidth="1"/>
    <col min="11760" max="11760" width="5.85546875" style="49" customWidth="1"/>
    <col min="11761" max="11761" width="0" style="49" hidden="1" customWidth="1"/>
    <col min="11762" max="11762" width="7.7109375" style="49" customWidth="1"/>
    <col min="11763" max="11763" width="9.5703125" style="49" customWidth="1"/>
    <col min="11764" max="11764" width="54" style="49" customWidth="1"/>
    <col min="11765" max="11768" width="0" style="49" hidden="1" customWidth="1"/>
    <col min="11769" max="11769" width="13.28515625" style="49" customWidth="1"/>
    <col min="11770" max="11771" width="14.28515625" style="49" customWidth="1"/>
    <col min="11772" max="11772" width="13.5703125" style="49" customWidth="1"/>
    <col min="11773" max="11773" width="13.28515625" style="49" customWidth="1"/>
    <col min="11774" max="11774" width="11.7109375" style="49" customWidth="1"/>
    <col min="11775" max="11780" width="0" style="49" hidden="1" customWidth="1"/>
    <col min="11781" max="11781" width="11.42578125" style="49" customWidth="1"/>
    <col min="11782" max="11782" width="9.140625" style="49"/>
    <col min="11783" max="11783" width="10.5703125" style="49" bestFit="1" customWidth="1"/>
    <col min="11784" max="11786" width="9.140625" style="49"/>
    <col min="11787" max="11787" width="10.85546875" style="49" bestFit="1" customWidth="1"/>
    <col min="11788" max="12013" width="9.140625" style="49"/>
    <col min="12014" max="12014" width="5.140625" style="49" customWidth="1"/>
    <col min="12015" max="12015" width="7.28515625" style="49" customWidth="1"/>
    <col min="12016" max="12016" width="5.85546875" style="49" customWidth="1"/>
    <col min="12017" max="12017" width="0" style="49" hidden="1" customWidth="1"/>
    <col min="12018" max="12018" width="7.7109375" style="49" customWidth="1"/>
    <col min="12019" max="12019" width="9.5703125" style="49" customWidth="1"/>
    <col min="12020" max="12020" width="54" style="49" customWidth="1"/>
    <col min="12021" max="12024" width="0" style="49" hidden="1" customWidth="1"/>
    <col min="12025" max="12025" width="13.28515625" style="49" customWidth="1"/>
    <col min="12026" max="12027" width="14.28515625" style="49" customWidth="1"/>
    <col min="12028" max="12028" width="13.5703125" style="49" customWidth="1"/>
    <col min="12029" max="12029" width="13.28515625" style="49" customWidth="1"/>
    <col min="12030" max="12030" width="11.7109375" style="49" customWidth="1"/>
    <col min="12031" max="12036" width="0" style="49" hidden="1" customWidth="1"/>
    <col min="12037" max="12037" width="11.42578125" style="49" customWidth="1"/>
    <col min="12038" max="12038" width="9.140625" style="49"/>
    <col min="12039" max="12039" width="10.5703125" style="49" bestFit="1" customWidth="1"/>
    <col min="12040" max="12042" width="9.140625" style="49"/>
    <col min="12043" max="12043" width="10.85546875" style="49" bestFit="1" customWidth="1"/>
    <col min="12044" max="12269" width="9.140625" style="49"/>
    <col min="12270" max="12270" width="5.140625" style="49" customWidth="1"/>
    <col min="12271" max="12271" width="7.28515625" style="49" customWidth="1"/>
    <col min="12272" max="12272" width="5.85546875" style="49" customWidth="1"/>
    <col min="12273" max="12273" width="0" style="49" hidden="1" customWidth="1"/>
    <col min="12274" max="12274" width="7.7109375" style="49" customWidth="1"/>
    <col min="12275" max="12275" width="9.5703125" style="49" customWidth="1"/>
    <col min="12276" max="12276" width="54" style="49" customWidth="1"/>
    <col min="12277" max="12280" width="0" style="49" hidden="1" customWidth="1"/>
    <col min="12281" max="12281" width="13.28515625" style="49" customWidth="1"/>
    <col min="12282" max="12283" width="14.28515625" style="49" customWidth="1"/>
    <col min="12284" max="12284" width="13.5703125" style="49" customWidth="1"/>
    <col min="12285" max="12285" width="13.28515625" style="49" customWidth="1"/>
    <col min="12286" max="12286" width="11.7109375" style="49" customWidth="1"/>
    <col min="12287" max="12292" width="0" style="49" hidden="1" customWidth="1"/>
    <col min="12293" max="12293" width="11.42578125" style="49" customWidth="1"/>
    <col min="12294" max="12294" width="9.140625" style="49"/>
    <col min="12295" max="12295" width="10.5703125" style="49" bestFit="1" customWidth="1"/>
    <col min="12296" max="12298" width="9.140625" style="49"/>
    <col min="12299" max="12299" width="10.85546875" style="49" bestFit="1" customWidth="1"/>
    <col min="12300" max="12525" width="9.140625" style="49"/>
    <col min="12526" max="12526" width="5.140625" style="49" customWidth="1"/>
    <col min="12527" max="12527" width="7.28515625" style="49" customWidth="1"/>
    <col min="12528" max="12528" width="5.85546875" style="49" customWidth="1"/>
    <col min="12529" max="12529" width="0" style="49" hidden="1" customWidth="1"/>
    <col min="12530" max="12530" width="7.7109375" style="49" customWidth="1"/>
    <col min="12531" max="12531" width="9.5703125" style="49" customWidth="1"/>
    <col min="12532" max="12532" width="54" style="49" customWidth="1"/>
    <col min="12533" max="12536" width="0" style="49" hidden="1" customWidth="1"/>
    <col min="12537" max="12537" width="13.28515625" style="49" customWidth="1"/>
    <col min="12538" max="12539" width="14.28515625" style="49" customWidth="1"/>
    <col min="12540" max="12540" width="13.5703125" style="49" customWidth="1"/>
    <col min="12541" max="12541" width="13.28515625" style="49" customWidth="1"/>
    <col min="12542" max="12542" width="11.7109375" style="49" customWidth="1"/>
    <col min="12543" max="12548" width="0" style="49" hidden="1" customWidth="1"/>
    <col min="12549" max="12549" width="11.42578125" style="49" customWidth="1"/>
    <col min="12550" max="12550" width="9.140625" style="49"/>
    <col min="12551" max="12551" width="10.5703125" style="49" bestFit="1" customWidth="1"/>
    <col min="12552" max="12554" width="9.140625" style="49"/>
    <col min="12555" max="12555" width="10.85546875" style="49" bestFit="1" customWidth="1"/>
    <col min="12556" max="12781" width="9.140625" style="49"/>
    <col min="12782" max="12782" width="5.140625" style="49" customWidth="1"/>
    <col min="12783" max="12783" width="7.28515625" style="49" customWidth="1"/>
    <col min="12784" max="12784" width="5.85546875" style="49" customWidth="1"/>
    <col min="12785" max="12785" width="0" style="49" hidden="1" customWidth="1"/>
    <col min="12786" max="12786" width="7.7109375" style="49" customWidth="1"/>
    <col min="12787" max="12787" width="9.5703125" style="49" customWidth="1"/>
    <col min="12788" max="12788" width="54" style="49" customWidth="1"/>
    <col min="12789" max="12792" width="0" style="49" hidden="1" customWidth="1"/>
    <col min="12793" max="12793" width="13.28515625" style="49" customWidth="1"/>
    <col min="12794" max="12795" width="14.28515625" style="49" customWidth="1"/>
    <col min="12796" max="12796" width="13.5703125" style="49" customWidth="1"/>
    <col min="12797" max="12797" width="13.28515625" style="49" customWidth="1"/>
    <col min="12798" max="12798" width="11.7109375" style="49" customWidth="1"/>
    <col min="12799" max="12804" width="0" style="49" hidden="1" customWidth="1"/>
    <col min="12805" max="12805" width="11.42578125" style="49" customWidth="1"/>
    <col min="12806" max="12806" width="9.140625" style="49"/>
    <col min="12807" max="12807" width="10.5703125" style="49" bestFit="1" customWidth="1"/>
    <col min="12808" max="12810" width="9.140625" style="49"/>
    <col min="12811" max="12811" width="10.85546875" style="49" bestFit="1" customWidth="1"/>
    <col min="12812" max="13037" width="9.140625" style="49"/>
    <col min="13038" max="13038" width="5.140625" style="49" customWidth="1"/>
    <col min="13039" max="13039" width="7.28515625" style="49" customWidth="1"/>
    <col min="13040" max="13040" width="5.85546875" style="49" customWidth="1"/>
    <col min="13041" max="13041" width="0" style="49" hidden="1" customWidth="1"/>
    <col min="13042" max="13042" width="7.7109375" style="49" customWidth="1"/>
    <col min="13043" max="13043" width="9.5703125" style="49" customWidth="1"/>
    <col min="13044" max="13044" width="54" style="49" customWidth="1"/>
    <col min="13045" max="13048" width="0" style="49" hidden="1" customWidth="1"/>
    <col min="13049" max="13049" width="13.28515625" style="49" customWidth="1"/>
    <col min="13050" max="13051" width="14.28515625" style="49" customWidth="1"/>
    <col min="13052" max="13052" width="13.5703125" style="49" customWidth="1"/>
    <col min="13053" max="13053" width="13.28515625" style="49" customWidth="1"/>
    <col min="13054" max="13054" width="11.7109375" style="49" customWidth="1"/>
    <col min="13055" max="13060" width="0" style="49" hidden="1" customWidth="1"/>
    <col min="13061" max="13061" width="11.42578125" style="49" customWidth="1"/>
    <col min="13062" max="13062" width="9.140625" style="49"/>
    <col min="13063" max="13063" width="10.5703125" style="49" bestFit="1" customWidth="1"/>
    <col min="13064" max="13066" width="9.140625" style="49"/>
    <col min="13067" max="13067" width="10.85546875" style="49" bestFit="1" customWidth="1"/>
    <col min="13068" max="13293" width="9.140625" style="49"/>
    <col min="13294" max="13294" width="5.140625" style="49" customWidth="1"/>
    <col min="13295" max="13295" width="7.28515625" style="49" customWidth="1"/>
    <col min="13296" max="13296" width="5.85546875" style="49" customWidth="1"/>
    <col min="13297" max="13297" width="0" style="49" hidden="1" customWidth="1"/>
    <col min="13298" max="13298" width="7.7109375" style="49" customWidth="1"/>
    <col min="13299" max="13299" width="9.5703125" style="49" customWidth="1"/>
    <col min="13300" max="13300" width="54" style="49" customWidth="1"/>
    <col min="13301" max="13304" width="0" style="49" hidden="1" customWidth="1"/>
    <col min="13305" max="13305" width="13.28515625" style="49" customWidth="1"/>
    <col min="13306" max="13307" width="14.28515625" style="49" customWidth="1"/>
    <col min="13308" max="13308" width="13.5703125" style="49" customWidth="1"/>
    <col min="13309" max="13309" width="13.28515625" style="49" customWidth="1"/>
    <col min="13310" max="13310" width="11.7109375" style="49" customWidth="1"/>
    <col min="13311" max="13316" width="0" style="49" hidden="1" customWidth="1"/>
    <col min="13317" max="13317" width="11.42578125" style="49" customWidth="1"/>
    <col min="13318" max="13318" width="9.140625" style="49"/>
    <col min="13319" max="13319" width="10.5703125" style="49" bestFit="1" customWidth="1"/>
    <col min="13320" max="13322" width="9.140625" style="49"/>
    <col min="13323" max="13323" width="10.85546875" style="49" bestFit="1" customWidth="1"/>
    <col min="13324" max="13549" width="9.140625" style="49"/>
    <col min="13550" max="13550" width="5.140625" style="49" customWidth="1"/>
    <col min="13551" max="13551" width="7.28515625" style="49" customWidth="1"/>
    <col min="13552" max="13552" width="5.85546875" style="49" customWidth="1"/>
    <col min="13553" max="13553" width="0" style="49" hidden="1" customWidth="1"/>
    <col min="13554" max="13554" width="7.7109375" style="49" customWidth="1"/>
    <col min="13555" max="13555" width="9.5703125" style="49" customWidth="1"/>
    <col min="13556" max="13556" width="54" style="49" customWidth="1"/>
    <col min="13557" max="13560" width="0" style="49" hidden="1" customWidth="1"/>
    <col min="13561" max="13561" width="13.28515625" style="49" customWidth="1"/>
    <col min="13562" max="13563" width="14.28515625" style="49" customWidth="1"/>
    <col min="13564" max="13564" width="13.5703125" style="49" customWidth="1"/>
    <col min="13565" max="13565" width="13.28515625" style="49" customWidth="1"/>
    <col min="13566" max="13566" width="11.7109375" style="49" customWidth="1"/>
    <col min="13567" max="13572" width="0" style="49" hidden="1" customWidth="1"/>
    <col min="13573" max="13573" width="11.42578125" style="49" customWidth="1"/>
    <col min="13574" max="13574" width="9.140625" style="49"/>
    <col min="13575" max="13575" width="10.5703125" style="49" bestFit="1" customWidth="1"/>
    <col min="13576" max="13578" width="9.140625" style="49"/>
    <col min="13579" max="13579" width="10.85546875" style="49" bestFit="1" customWidth="1"/>
    <col min="13580" max="13805" width="9.140625" style="49"/>
    <col min="13806" max="13806" width="5.140625" style="49" customWidth="1"/>
    <col min="13807" max="13807" width="7.28515625" style="49" customWidth="1"/>
    <col min="13808" max="13808" width="5.85546875" style="49" customWidth="1"/>
    <col min="13809" max="13809" width="0" style="49" hidden="1" customWidth="1"/>
    <col min="13810" max="13810" width="7.7109375" style="49" customWidth="1"/>
    <col min="13811" max="13811" width="9.5703125" style="49" customWidth="1"/>
    <col min="13812" max="13812" width="54" style="49" customWidth="1"/>
    <col min="13813" max="13816" width="0" style="49" hidden="1" customWidth="1"/>
    <col min="13817" max="13817" width="13.28515625" style="49" customWidth="1"/>
    <col min="13818" max="13819" width="14.28515625" style="49" customWidth="1"/>
    <col min="13820" max="13820" width="13.5703125" style="49" customWidth="1"/>
    <col min="13821" max="13821" width="13.28515625" style="49" customWidth="1"/>
    <col min="13822" max="13822" width="11.7109375" style="49" customWidth="1"/>
    <col min="13823" max="13828" width="0" style="49" hidden="1" customWidth="1"/>
    <col min="13829" max="13829" width="11.42578125" style="49" customWidth="1"/>
    <col min="13830" max="13830" width="9.140625" style="49"/>
    <col min="13831" max="13831" width="10.5703125" style="49" bestFit="1" customWidth="1"/>
    <col min="13832" max="13834" width="9.140625" style="49"/>
    <col min="13835" max="13835" width="10.85546875" style="49" bestFit="1" customWidth="1"/>
    <col min="13836" max="14061" width="9.140625" style="49"/>
    <col min="14062" max="14062" width="5.140625" style="49" customWidth="1"/>
    <col min="14063" max="14063" width="7.28515625" style="49" customWidth="1"/>
    <col min="14064" max="14064" width="5.85546875" style="49" customWidth="1"/>
    <col min="14065" max="14065" width="0" style="49" hidden="1" customWidth="1"/>
    <col min="14066" max="14066" width="7.7109375" style="49" customWidth="1"/>
    <col min="14067" max="14067" width="9.5703125" style="49" customWidth="1"/>
    <col min="14068" max="14068" width="54" style="49" customWidth="1"/>
    <col min="14069" max="14072" width="0" style="49" hidden="1" customWidth="1"/>
    <col min="14073" max="14073" width="13.28515625" style="49" customWidth="1"/>
    <col min="14074" max="14075" width="14.28515625" style="49" customWidth="1"/>
    <col min="14076" max="14076" width="13.5703125" style="49" customWidth="1"/>
    <col min="14077" max="14077" width="13.28515625" style="49" customWidth="1"/>
    <col min="14078" max="14078" width="11.7109375" style="49" customWidth="1"/>
    <col min="14079" max="14084" width="0" style="49" hidden="1" customWidth="1"/>
    <col min="14085" max="14085" width="11.42578125" style="49" customWidth="1"/>
    <col min="14086" max="14086" width="9.140625" style="49"/>
    <col min="14087" max="14087" width="10.5703125" style="49" bestFit="1" customWidth="1"/>
    <col min="14088" max="14090" width="9.140625" style="49"/>
    <col min="14091" max="14091" width="10.85546875" style="49" bestFit="1" customWidth="1"/>
    <col min="14092" max="14317" width="9.140625" style="49"/>
    <col min="14318" max="14318" width="5.140625" style="49" customWidth="1"/>
    <col min="14319" max="14319" width="7.28515625" style="49" customWidth="1"/>
    <col min="14320" max="14320" width="5.85546875" style="49" customWidth="1"/>
    <col min="14321" max="14321" width="0" style="49" hidden="1" customWidth="1"/>
    <col min="14322" max="14322" width="7.7109375" style="49" customWidth="1"/>
    <col min="14323" max="14323" width="9.5703125" style="49" customWidth="1"/>
    <col min="14324" max="14324" width="54" style="49" customWidth="1"/>
    <col min="14325" max="14328" width="0" style="49" hidden="1" customWidth="1"/>
    <col min="14329" max="14329" width="13.28515625" style="49" customWidth="1"/>
    <col min="14330" max="14331" width="14.28515625" style="49" customWidth="1"/>
    <col min="14332" max="14332" width="13.5703125" style="49" customWidth="1"/>
    <col min="14333" max="14333" width="13.28515625" style="49" customWidth="1"/>
    <col min="14334" max="14334" width="11.7109375" style="49" customWidth="1"/>
    <col min="14335" max="14340" width="0" style="49" hidden="1" customWidth="1"/>
    <col min="14341" max="14341" width="11.42578125" style="49" customWidth="1"/>
    <col min="14342" max="14342" width="9.140625" style="49"/>
    <col min="14343" max="14343" width="10.5703125" style="49" bestFit="1" customWidth="1"/>
    <col min="14344" max="14346" width="9.140625" style="49"/>
    <col min="14347" max="14347" width="10.85546875" style="49" bestFit="1" customWidth="1"/>
    <col min="14348" max="14573" width="9.140625" style="49"/>
    <col min="14574" max="14574" width="5.140625" style="49" customWidth="1"/>
    <col min="14575" max="14575" width="7.28515625" style="49" customWidth="1"/>
    <col min="14576" max="14576" width="5.85546875" style="49" customWidth="1"/>
    <col min="14577" max="14577" width="0" style="49" hidden="1" customWidth="1"/>
    <col min="14578" max="14578" width="7.7109375" style="49" customWidth="1"/>
    <col min="14579" max="14579" width="9.5703125" style="49" customWidth="1"/>
    <col min="14580" max="14580" width="54" style="49" customWidth="1"/>
    <col min="14581" max="14584" width="0" style="49" hidden="1" customWidth="1"/>
    <col min="14585" max="14585" width="13.28515625" style="49" customWidth="1"/>
    <col min="14586" max="14587" width="14.28515625" style="49" customWidth="1"/>
    <col min="14588" max="14588" width="13.5703125" style="49" customWidth="1"/>
    <col min="14589" max="14589" width="13.28515625" style="49" customWidth="1"/>
    <col min="14590" max="14590" width="11.7109375" style="49" customWidth="1"/>
    <col min="14591" max="14596" width="0" style="49" hidden="1" customWidth="1"/>
    <col min="14597" max="14597" width="11.42578125" style="49" customWidth="1"/>
    <col min="14598" max="14598" width="9.140625" style="49"/>
    <col min="14599" max="14599" width="10.5703125" style="49" bestFit="1" customWidth="1"/>
    <col min="14600" max="14602" width="9.140625" style="49"/>
    <col min="14603" max="14603" width="10.85546875" style="49" bestFit="1" customWidth="1"/>
    <col min="14604" max="14829" width="9.140625" style="49"/>
    <col min="14830" max="14830" width="5.140625" style="49" customWidth="1"/>
    <col min="14831" max="14831" width="7.28515625" style="49" customWidth="1"/>
    <col min="14832" max="14832" width="5.85546875" style="49" customWidth="1"/>
    <col min="14833" max="14833" width="0" style="49" hidden="1" customWidth="1"/>
    <col min="14834" max="14834" width="7.7109375" style="49" customWidth="1"/>
    <col min="14835" max="14835" width="9.5703125" style="49" customWidth="1"/>
    <col min="14836" max="14836" width="54" style="49" customWidth="1"/>
    <col min="14837" max="14840" width="0" style="49" hidden="1" customWidth="1"/>
    <col min="14841" max="14841" width="13.28515625" style="49" customWidth="1"/>
    <col min="14842" max="14843" width="14.28515625" style="49" customWidth="1"/>
    <col min="14844" max="14844" width="13.5703125" style="49" customWidth="1"/>
    <col min="14845" max="14845" width="13.28515625" style="49" customWidth="1"/>
    <col min="14846" max="14846" width="11.7109375" style="49" customWidth="1"/>
    <col min="14847" max="14852" width="0" style="49" hidden="1" customWidth="1"/>
    <col min="14853" max="14853" width="11.42578125" style="49" customWidth="1"/>
    <col min="14854" max="14854" width="9.140625" style="49"/>
    <col min="14855" max="14855" width="10.5703125" style="49" bestFit="1" customWidth="1"/>
    <col min="14856" max="14858" width="9.140625" style="49"/>
    <col min="14859" max="14859" width="10.85546875" style="49" bestFit="1" customWidth="1"/>
    <col min="14860" max="15085" width="9.140625" style="49"/>
    <col min="15086" max="15086" width="5.140625" style="49" customWidth="1"/>
    <col min="15087" max="15087" width="7.28515625" style="49" customWidth="1"/>
    <col min="15088" max="15088" width="5.85546875" style="49" customWidth="1"/>
    <col min="15089" max="15089" width="0" style="49" hidden="1" customWidth="1"/>
    <col min="15090" max="15090" width="7.7109375" style="49" customWidth="1"/>
    <col min="15091" max="15091" width="9.5703125" style="49" customWidth="1"/>
    <col min="15092" max="15092" width="54" style="49" customWidth="1"/>
    <col min="15093" max="15096" width="0" style="49" hidden="1" customWidth="1"/>
    <col min="15097" max="15097" width="13.28515625" style="49" customWidth="1"/>
    <col min="15098" max="15099" width="14.28515625" style="49" customWidth="1"/>
    <col min="15100" max="15100" width="13.5703125" style="49" customWidth="1"/>
    <col min="15101" max="15101" width="13.28515625" style="49" customWidth="1"/>
    <col min="15102" max="15102" width="11.7109375" style="49" customWidth="1"/>
    <col min="15103" max="15108" width="0" style="49" hidden="1" customWidth="1"/>
    <col min="15109" max="15109" width="11.42578125" style="49" customWidth="1"/>
    <col min="15110" max="15110" width="9.140625" style="49"/>
    <col min="15111" max="15111" width="10.5703125" style="49" bestFit="1" customWidth="1"/>
    <col min="15112" max="15114" width="9.140625" style="49"/>
    <col min="15115" max="15115" width="10.85546875" style="49" bestFit="1" customWidth="1"/>
    <col min="15116" max="15341" width="9.140625" style="49"/>
    <col min="15342" max="15342" width="5.140625" style="49" customWidth="1"/>
    <col min="15343" max="15343" width="7.28515625" style="49" customWidth="1"/>
    <col min="15344" max="15344" width="5.85546875" style="49" customWidth="1"/>
    <col min="15345" max="15345" width="0" style="49" hidden="1" customWidth="1"/>
    <col min="15346" max="15346" width="7.7109375" style="49" customWidth="1"/>
    <col min="15347" max="15347" width="9.5703125" style="49" customWidth="1"/>
    <col min="15348" max="15348" width="54" style="49" customWidth="1"/>
    <col min="15349" max="15352" width="0" style="49" hidden="1" customWidth="1"/>
    <col min="15353" max="15353" width="13.28515625" style="49" customWidth="1"/>
    <col min="15354" max="15355" width="14.28515625" style="49" customWidth="1"/>
    <col min="15356" max="15356" width="13.5703125" style="49" customWidth="1"/>
    <col min="15357" max="15357" width="13.28515625" style="49" customWidth="1"/>
    <col min="15358" max="15358" width="11.7109375" style="49" customWidth="1"/>
    <col min="15359" max="15364" width="0" style="49" hidden="1" customWidth="1"/>
    <col min="15365" max="15365" width="11.42578125" style="49" customWidth="1"/>
    <col min="15366" max="15366" width="9.140625" style="49"/>
    <col min="15367" max="15367" width="10.5703125" style="49" bestFit="1" customWidth="1"/>
    <col min="15368" max="15370" width="9.140625" style="49"/>
    <col min="15371" max="15371" width="10.85546875" style="49" bestFit="1" customWidth="1"/>
    <col min="15372" max="15597" width="9.140625" style="49"/>
    <col min="15598" max="15598" width="5.140625" style="49" customWidth="1"/>
    <col min="15599" max="15599" width="7.28515625" style="49" customWidth="1"/>
    <col min="15600" max="15600" width="5.85546875" style="49" customWidth="1"/>
    <col min="15601" max="15601" width="0" style="49" hidden="1" customWidth="1"/>
    <col min="15602" max="15602" width="7.7109375" style="49" customWidth="1"/>
    <col min="15603" max="15603" width="9.5703125" style="49" customWidth="1"/>
    <col min="15604" max="15604" width="54" style="49" customWidth="1"/>
    <col min="15605" max="15608" width="0" style="49" hidden="1" customWidth="1"/>
    <col min="15609" max="15609" width="13.28515625" style="49" customWidth="1"/>
    <col min="15610" max="15611" width="14.28515625" style="49" customWidth="1"/>
    <col min="15612" max="15612" width="13.5703125" style="49" customWidth="1"/>
    <col min="15613" max="15613" width="13.28515625" style="49" customWidth="1"/>
    <col min="15614" max="15614" width="11.7109375" style="49" customWidth="1"/>
    <col min="15615" max="15620" width="0" style="49" hidden="1" customWidth="1"/>
    <col min="15621" max="15621" width="11.42578125" style="49" customWidth="1"/>
    <col min="15622" max="15622" width="9.140625" style="49"/>
    <col min="15623" max="15623" width="10.5703125" style="49" bestFit="1" customWidth="1"/>
    <col min="15624" max="15626" width="9.140625" style="49"/>
    <col min="15627" max="15627" width="10.85546875" style="49" bestFit="1" customWidth="1"/>
    <col min="15628" max="15853" width="9.140625" style="49"/>
    <col min="15854" max="15854" width="5.140625" style="49" customWidth="1"/>
    <col min="15855" max="15855" width="7.28515625" style="49" customWidth="1"/>
    <col min="15856" max="15856" width="5.85546875" style="49" customWidth="1"/>
    <col min="15857" max="15857" width="0" style="49" hidden="1" customWidth="1"/>
    <col min="15858" max="15858" width="7.7109375" style="49" customWidth="1"/>
    <col min="15859" max="15859" width="9.5703125" style="49" customWidth="1"/>
    <col min="15860" max="15860" width="54" style="49" customWidth="1"/>
    <col min="15861" max="15864" width="0" style="49" hidden="1" customWidth="1"/>
    <col min="15865" max="15865" width="13.28515625" style="49" customWidth="1"/>
    <col min="15866" max="15867" width="14.28515625" style="49" customWidth="1"/>
    <col min="15868" max="15868" width="13.5703125" style="49" customWidth="1"/>
    <col min="15869" max="15869" width="13.28515625" style="49" customWidth="1"/>
    <col min="15870" max="15870" width="11.7109375" style="49" customWidth="1"/>
    <col min="15871" max="15876" width="0" style="49" hidden="1" customWidth="1"/>
    <col min="15877" max="15877" width="11.42578125" style="49" customWidth="1"/>
    <col min="15878" max="15878" width="9.140625" style="49"/>
    <col min="15879" max="15879" width="10.5703125" style="49" bestFit="1" customWidth="1"/>
    <col min="15880" max="15882" width="9.140625" style="49"/>
    <col min="15883" max="15883" width="10.85546875" style="49" bestFit="1" customWidth="1"/>
    <col min="15884" max="16109" width="9.140625" style="49"/>
    <col min="16110" max="16110" width="5.140625" style="49" customWidth="1"/>
    <col min="16111" max="16111" width="7.28515625" style="49" customWidth="1"/>
    <col min="16112" max="16112" width="5.85546875" style="49" customWidth="1"/>
    <col min="16113" max="16113" width="0" style="49" hidden="1" customWidth="1"/>
    <col min="16114" max="16114" width="7.7109375" style="49" customWidth="1"/>
    <col min="16115" max="16115" width="9.5703125" style="49" customWidth="1"/>
    <col min="16116" max="16116" width="54" style="49" customWidth="1"/>
    <col min="16117" max="16120" width="0" style="49" hidden="1" customWidth="1"/>
    <col min="16121" max="16121" width="13.28515625" style="49" customWidth="1"/>
    <col min="16122" max="16123" width="14.28515625" style="49" customWidth="1"/>
    <col min="16124" max="16124" width="13.5703125" style="49" customWidth="1"/>
    <col min="16125" max="16125" width="13.28515625" style="49" customWidth="1"/>
    <col min="16126" max="16126" width="11.7109375" style="49" customWidth="1"/>
    <col min="16127" max="16132" width="0" style="49" hidden="1" customWidth="1"/>
    <col min="16133" max="16133" width="11.42578125" style="49" customWidth="1"/>
    <col min="16134" max="16134" width="9.140625" style="49"/>
    <col min="16135" max="16135" width="10.5703125" style="49" bestFit="1" customWidth="1"/>
    <col min="16136" max="16138" width="9.140625" style="49"/>
    <col min="16139" max="16139" width="10.85546875" style="49" bestFit="1" customWidth="1"/>
    <col min="16140" max="16384" width="9.140625" style="49"/>
  </cols>
  <sheetData>
    <row r="1" spans="1:11" s="43" customFormat="1" ht="30.75" customHeight="1" thickBot="1">
      <c r="A1" s="40"/>
      <c r="B1" s="41"/>
      <c r="C1" s="42"/>
      <c r="D1" s="42"/>
      <c r="E1" s="42"/>
      <c r="F1" s="42"/>
      <c r="G1" s="42"/>
    </row>
    <row r="2" spans="1:11" s="44" customFormat="1" ht="43.5" customHeight="1" thickBot="1">
      <c r="A2" s="265" t="s">
        <v>93</v>
      </c>
      <c r="B2" s="266"/>
      <c r="C2" s="266"/>
      <c r="D2" s="266"/>
      <c r="E2" s="266"/>
      <c r="F2" s="266"/>
      <c r="G2" s="266"/>
    </row>
    <row r="3" spans="1:11" ht="54.75" customHeight="1" thickBot="1">
      <c r="A3" s="45" t="s">
        <v>94</v>
      </c>
      <c r="B3" s="46" t="s">
        <v>2</v>
      </c>
      <c r="C3" s="47" t="s">
        <v>95</v>
      </c>
      <c r="D3" s="48" t="s">
        <v>319</v>
      </c>
      <c r="E3" s="48" t="s">
        <v>96</v>
      </c>
      <c r="F3" s="48" t="s">
        <v>97</v>
      </c>
      <c r="G3" s="48" t="s">
        <v>320</v>
      </c>
    </row>
    <row r="4" spans="1:11" ht="42" customHeight="1" thickBot="1">
      <c r="A4" s="50"/>
      <c r="B4" s="51" t="s">
        <v>98</v>
      </c>
      <c r="C4" s="52"/>
      <c r="D4" s="142">
        <f>D6+D138+D201</f>
        <v>428301</v>
      </c>
      <c r="E4" s="143">
        <f>E6</f>
        <v>471131</v>
      </c>
      <c r="F4" s="143">
        <f t="shared" ref="F4:G4" si="0">F6</f>
        <v>518244</v>
      </c>
      <c r="G4" s="143">
        <f t="shared" si="0"/>
        <v>570068</v>
      </c>
      <c r="K4" s="53"/>
    </row>
    <row r="5" spans="1:11" ht="21" customHeight="1" thickBot="1">
      <c r="A5" s="54"/>
      <c r="B5" s="55" t="s">
        <v>99</v>
      </c>
      <c r="C5" s="56"/>
      <c r="D5" s="144"/>
      <c r="E5" s="56"/>
      <c r="F5" s="56"/>
      <c r="G5" s="56"/>
    </row>
    <row r="6" spans="1:11" ht="30.75" customHeight="1" thickBot="1">
      <c r="A6" s="50"/>
      <c r="B6" s="57" t="s">
        <v>100</v>
      </c>
      <c r="C6" s="58"/>
      <c r="D6" s="58">
        <f>D7+D18+D86+D94+D95+D105+D115</f>
        <v>428301</v>
      </c>
      <c r="E6" s="58">
        <f>E7+E18</f>
        <v>471131</v>
      </c>
      <c r="F6" s="58">
        <f t="shared" ref="F6:G6" si="1">F7+F18</f>
        <v>518244</v>
      </c>
      <c r="G6" s="58">
        <f t="shared" si="1"/>
        <v>570068</v>
      </c>
      <c r="I6" s="59"/>
    </row>
    <row r="7" spans="1:11" ht="20.25" customHeight="1">
      <c r="A7" s="60"/>
      <c r="B7" s="61" t="s">
        <v>101</v>
      </c>
      <c r="C7" s="62"/>
      <c r="D7" s="63">
        <f>D8</f>
        <v>205860</v>
      </c>
      <c r="E7" s="63">
        <f>E10</f>
        <v>226446</v>
      </c>
      <c r="F7" s="63">
        <f>F10</f>
        <v>249091</v>
      </c>
      <c r="G7" s="63">
        <f>G10</f>
        <v>274000</v>
      </c>
    </row>
    <row r="8" spans="1:11" s="68" customFormat="1" ht="20.25" customHeight="1">
      <c r="A8" s="64"/>
      <c r="B8" s="65" t="s">
        <v>102</v>
      </c>
      <c r="C8" s="66"/>
      <c r="D8" s="67">
        <f>D9</f>
        <v>205860</v>
      </c>
      <c r="E8" s="63">
        <f>E10</f>
        <v>226446</v>
      </c>
      <c r="F8" s="63">
        <f>F10</f>
        <v>249091</v>
      </c>
      <c r="G8" s="67">
        <f>G10</f>
        <v>274000</v>
      </c>
    </row>
    <row r="9" spans="1:11" s="68" customFormat="1" ht="20.25" customHeight="1">
      <c r="A9" s="69"/>
      <c r="B9" s="70" t="s">
        <v>103</v>
      </c>
      <c r="C9" s="66"/>
      <c r="D9" s="71">
        <f>D10+D11+D12+D13+D14+D16</f>
        <v>205860</v>
      </c>
      <c r="E9" s="63">
        <f>E10</f>
        <v>226446</v>
      </c>
      <c r="F9" s="63">
        <f>F10</f>
        <v>249091</v>
      </c>
      <c r="G9" s="71">
        <f>G10</f>
        <v>274000</v>
      </c>
    </row>
    <row r="10" spans="1:11" s="74" customFormat="1" ht="20.25" customHeight="1">
      <c r="A10" s="69"/>
      <c r="B10" s="72" t="s">
        <v>104</v>
      </c>
      <c r="C10" s="66"/>
      <c r="D10" s="145">
        <f>98100+107760</f>
        <v>205860</v>
      </c>
      <c r="E10" s="73">
        <v>226446</v>
      </c>
      <c r="F10" s="73">
        <v>249091</v>
      </c>
      <c r="G10" s="73">
        <v>274000</v>
      </c>
    </row>
    <row r="11" spans="1:11" s="43" customFormat="1" ht="20.25" customHeight="1">
      <c r="A11" s="69"/>
      <c r="B11" s="72" t="s">
        <v>105</v>
      </c>
      <c r="C11" s="75"/>
      <c r="D11" s="76"/>
      <c r="E11" s="76"/>
      <c r="F11" s="76"/>
      <c r="G11" s="76"/>
    </row>
    <row r="12" spans="1:11" s="74" customFormat="1" ht="20.25" customHeight="1">
      <c r="A12" s="69"/>
      <c r="B12" s="72" t="s">
        <v>106</v>
      </c>
      <c r="C12" s="77"/>
      <c r="D12" s="73"/>
      <c r="E12" s="73"/>
      <c r="F12" s="73"/>
      <c r="G12" s="73"/>
    </row>
    <row r="13" spans="1:11" s="43" customFormat="1" ht="20.25" customHeight="1">
      <c r="A13" s="69"/>
      <c r="B13" s="72" t="s">
        <v>107</v>
      </c>
      <c r="C13" s="77"/>
      <c r="D13" s="76"/>
      <c r="E13" s="76"/>
      <c r="F13" s="76"/>
      <c r="G13" s="76"/>
    </row>
    <row r="14" spans="1:11" s="43" customFormat="1" ht="20.25" customHeight="1">
      <c r="A14" s="69"/>
      <c r="B14" s="72" t="s">
        <v>108</v>
      </c>
      <c r="C14" s="75"/>
      <c r="D14" s="76"/>
      <c r="E14" s="76"/>
      <c r="F14" s="76"/>
      <c r="G14" s="76"/>
    </row>
    <row r="15" spans="1:11" s="43" customFormat="1" ht="20.25" customHeight="1">
      <c r="A15" s="69"/>
      <c r="B15" s="72" t="s">
        <v>109</v>
      </c>
      <c r="C15" s="75"/>
      <c r="D15" s="76"/>
      <c r="E15" s="76"/>
      <c r="F15" s="76"/>
      <c r="G15" s="76"/>
    </row>
    <row r="16" spans="1:11" s="43" customFormat="1" ht="32.25" customHeight="1">
      <c r="A16" s="69"/>
      <c r="B16" s="70" t="s">
        <v>110</v>
      </c>
      <c r="C16" s="75"/>
      <c r="D16" s="75"/>
      <c r="E16" s="75"/>
      <c r="F16" s="75"/>
      <c r="G16" s="75"/>
    </row>
    <row r="17" spans="1:7" s="43" customFormat="1" ht="20.25" customHeight="1">
      <c r="A17" s="69"/>
      <c r="B17" s="65" t="s">
        <v>111</v>
      </c>
      <c r="C17" s="75"/>
      <c r="D17" s="77"/>
      <c r="E17" s="77"/>
      <c r="F17" s="77"/>
      <c r="G17" s="77"/>
    </row>
    <row r="18" spans="1:7" s="68" customFormat="1" ht="20.25" customHeight="1">
      <c r="A18" s="69"/>
      <c r="B18" s="78" t="s">
        <v>112</v>
      </c>
      <c r="C18" s="75"/>
      <c r="D18" s="79">
        <f>D19+D20+D23+D59+D60+D61+D62+D63+D71</f>
        <v>222441</v>
      </c>
      <c r="E18" s="79">
        <f>E23+E61+E62+E63+E71</f>
        <v>244685</v>
      </c>
      <c r="F18" s="79">
        <f t="shared" ref="F18:G18" si="2">F23+F61+F62+F63+F71</f>
        <v>269153</v>
      </c>
      <c r="G18" s="79">
        <f t="shared" si="2"/>
        <v>296068</v>
      </c>
    </row>
    <row r="19" spans="1:7" s="68" customFormat="1" ht="20.25" customHeight="1">
      <c r="A19" s="69"/>
      <c r="B19" s="65" t="s">
        <v>113</v>
      </c>
      <c r="C19" s="76"/>
      <c r="D19" s="146"/>
      <c r="E19" s="67"/>
      <c r="F19" s="67"/>
      <c r="G19" s="67"/>
    </row>
    <row r="20" spans="1:7" s="68" customFormat="1" ht="20.25" customHeight="1">
      <c r="A20" s="69"/>
      <c r="B20" s="65" t="s">
        <v>114</v>
      </c>
      <c r="C20" s="76"/>
      <c r="D20" s="67">
        <f>D21+D22</f>
        <v>0</v>
      </c>
      <c r="E20" s="67"/>
      <c r="F20" s="67"/>
      <c r="G20" s="67"/>
    </row>
    <row r="21" spans="1:7" s="68" customFormat="1" ht="20.25" customHeight="1">
      <c r="A21" s="69"/>
      <c r="B21" s="70" t="s">
        <v>115</v>
      </c>
      <c r="C21" s="76"/>
      <c r="D21" s="147"/>
      <c r="E21" s="71"/>
      <c r="F21" s="71"/>
      <c r="G21" s="71"/>
    </row>
    <row r="22" spans="1:7" s="68" customFormat="1" ht="20.25" customHeight="1">
      <c r="A22" s="69"/>
      <c r="B22" s="70" t="s">
        <v>116</v>
      </c>
      <c r="C22" s="76"/>
      <c r="D22" s="71"/>
      <c r="E22" s="71"/>
      <c r="F22" s="71"/>
      <c r="G22" s="71"/>
    </row>
    <row r="23" spans="1:7" s="68" customFormat="1" ht="20.25" customHeight="1">
      <c r="A23" s="69"/>
      <c r="B23" s="65" t="s">
        <v>117</v>
      </c>
      <c r="C23" s="76"/>
      <c r="D23" s="67">
        <f>D24+D25+D26+D27+D39+D43+D44+D45+D46+D47+D48+D49+D57+D58</f>
        <v>360</v>
      </c>
      <c r="E23" s="67">
        <v>396</v>
      </c>
      <c r="F23" s="67">
        <v>435</v>
      </c>
      <c r="G23" s="67">
        <v>478</v>
      </c>
    </row>
    <row r="24" spans="1:7" s="68" customFormat="1" ht="51" customHeight="1">
      <c r="A24" s="69"/>
      <c r="B24" s="80" t="s">
        <v>118</v>
      </c>
      <c r="C24" s="76"/>
      <c r="D24" s="148"/>
      <c r="E24" s="71"/>
      <c r="F24" s="71"/>
      <c r="G24" s="71"/>
    </row>
    <row r="25" spans="1:7" s="74" customFormat="1" ht="27" customHeight="1">
      <c r="A25" s="69"/>
      <c r="B25" s="80" t="s">
        <v>119</v>
      </c>
      <c r="C25" s="76"/>
      <c r="D25" s="75"/>
      <c r="E25" s="75"/>
      <c r="F25" s="75"/>
      <c r="G25" s="75"/>
    </row>
    <row r="26" spans="1:7" s="68" customFormat="1" ht="59.25" customHeight="1">
      <c r="A26" s="69"/>
      <c r="B26" s="80" t="s">
        <v>120</v>
      </c>
      <c r="C26" s="76"/>
      <c r="D26" s="149"/>
      <c r="E26" s="71"/>
      <c r="F26" s="71"/>
      <c r="G26" s="71"/>
    </row>
    <row r="27" spans="1:7" s="68" customFormat="1" ht="30.75" customHeight="1">
      <c r="A27" s="69"/>
      <c r="B27" s="70" t="s">
        <v>121</v>
      </c>
      <c r="C27" s="76"/>
      <c r="D27" s="71">
        <f>D28+D29+D30+D31+D32+D33+D34+D35+D36+D37+D38</f>
        <v>0</v>
      </c>
      <c r="E27" s="71"/>
      <c r="F27" s="71"/>
      <c r="G27" s="71"/>
    </row>
    <row r="28" spans="1:7" s="43" customFormat="1" ht="20.25" customHeight="1">
      <c r="A28" s="69"/>
      <c r="B28" s="72" t="s">
        <v>122</v>
      </c>
      <c r="C28" s="76"/>
      <c r="D28" s="66"/>
      <c r="E28" s="66"/>
      <c r="F28" s="66"/>
      <c r="G28" s="66"/>
    </row>
    <row r="29" spans="1:7" s="43" customFormat="1" ht="20.25" customHeight="1">
      <c r="A29" s="69"/>
      <c r="B29" s="72" t="s">
        <v>123</v>
      </c>
      <c r="C29" s="76"/>
      <c r="D29" s="66"/>
      <c r="E29" s="66"/>
      <c r="F29" s="66"/>
      <c r="G29" s="66"/>
    </row>
    <row r="30" spans="1:7" s="74" customFormat="1" ht="20.25" customHeight="1">
      <c r="A30" s="69"/>
      <c r="B30" s="72" t="s">
        <v>124</v>
      </c>
      <c r="C30" s="76"/>
      <c r="D30" s="150"/>
      <c r="E30" s="81"/>
      <c r="F30" s="81"/>
      <c r="G30" s="81"/>
    </row>
    <row r="31" spans="1:7" s="74" customFormat="1" ht="20.25" customHeight="1">
      <c r="A31" s="69"/>
      <c r="B31" s="72" t="s">
        <v>125</v>
      </c>
      <c r="C31" s="76"/>
      <c r="D31" s="81"/>
      <c r="E31" s="81"/>
      <c r="F31" s="81"/>
      <c r="G31" s="81"/>
    </row>
    <row r="32" spans="1:7" s="74" customFormat="1" ht="20.25" customHeight="1">
      <c r="A32" s="69"/>
      <c r="B32" s="72" t="s">
        <v>126</v>
      </c>
      <c r="C32" s="76"/>
      <c r="D32" s="151"/>
      <c r="E32" s="81"/>
      <c r="F32" s="81"/>
      <c r="G32" s="81"/>
    </row>
    <row r="33" spans="1:7" s="74" customFormat="1" ht="20.25" customHeight="1">
      <c r="A33" s="69"/>
      <c r="B33" s="72" t="s">
        <v>127</v>
      </c>
      <c r="C33" s="75"/>
      <c r="D33" s="146"/>
      <c r="E33" s="81"/>
      <c r="F33" s="81"/>
      <c r="G33" s="81"/>
    </row>
    <row r="34" spans="1:7" s="43" customFormat="1" ht="20.25" customHeight="1">
      <c r="A34" s="69"/>
      <c r="B34" s="72" t="s">
        <v>128</v>
      </c>
      <c r="C34" s="75"/>
      <c r="D34" s="66"/>
      <c r="E34" s="66"/>
      <c r="F34" s="66"/>
      <c r="G34" s="66"/>
    </row>
    <row r="35" spans="1:7" s="74" customFormat="1" ht="20.25" customHeight="1">
      <c r="A35" s="69"/>
      <c r="B35" s="72" t="s">
        <v>129</v>
      </c>
      <c r="C35" s="75"/>
      <c r="D35" s="66"/>
      <c r="E35" s="66"/>
      <c r="F35" s="66"/>
      <c r="G35" s="66"/>
    </row>
    <row r="36" spans="1:7" s="43" customFormat="1" ht="20.25" customHeight="1">
      <c r="A36" s="69"/>
      <c r="B36" s="72" t="s">
        <v>130</v>
      </c>
      <c r="C36" s="75"/>
      <c r="D36" s="66"/>
      <c r="E36" s="66"/>
      <c r="F36" s="66"/>
      <c r="G36" s="66"/>
    </row>
    <row r="37" spans="1:7" s="74" customFormat="1" ht="20.25" customHeight="1">
      <c r="A37" s="69"/>
      <c r="B37" s="72" t="s">
        <v>131</v>
      </c>
      <c r="C37" s="75"/>
      <c r="D37" s="81"/>
      <c r="E37" s="81"/>
      <c r="F37" s="81"/>
      <c r="G37" s="81"/>
    </row>
    <row r="38" spans="1:7" s="74" customFormat="1" ht="30.75" customHeight="1">
      <c r="A38" s="69"/>
      <c r="B38" s="72" t="s">
        <v>132</v>
      </c>
      <c r="C38" s="75"/>
      <c r="D38" s="81"/>
      <c r="E38" s="81"/>
      <c r="F38" s="81"/>
      <c r="G38" s="81"/>
    </row>
    <row r="39" spans="1:7" s="68" customFormat="1" ht="29.25" customHeight="1">
      <c r="A39" s="69"/>
      <c r="B39" s="70" t="s">
        <v>133</v>
      </c>
      <c r="C39" s="76"/>
      <c r="D39" s="71">
        <f>D40+D41+D42</f>
        <v>0</v>
      </c>
      <c r="E39" s="71"/>
      <c r="F39" s="71"/>
      <c r="G39" s="71"/>
    </row>
    <row r="40" spans="1:7" s="74" customFormat="1" ht="26.25" customHeight="1">
      <c r="A40" s="69"/>
      <c r="B40" s="72" t="s">
        <v>134</v>
      </c>
      <c r="C40" s="76"/>
      <c r="D40" s="151"/>
      <c r="E40" s="81"/>
      <c r="F40" s="81"/>
      <c r="G40" s="81"/>
    </row>
    <row r="41" spans="1:7" s="43" customFormat="1" ht="30" customHeight="1">
      <c r="A41" s="69"/>
      <c r="B41" s="72" t="s">
        <v>135</v>
      </c>
      <c r="C41" s="76"/>
      <c r="D41" s="81"/>
      <c r="E41" s="66"/>
      <c r="F41" s="66"/>
      <c r="G41" s="66"/>
    </row>
    <row r="42" spans="1:7" s="74" customFormat="1" ht="36.75" customHeight="1">
      <c r="A42" s="69"/>
      <c r="B42" s="72" t="s">
        <v>136</v>
      </c>
      <c r="C42" s="76"/>
      <c r="D42" s="66"/>
      <c r="E42" s="66"/>
      <c r="F42" s="66"/>
      <c r="G42" s="66"/>
    </row>
    <row r="43" spans="1:7" s="43" customFormat="1" ht="30.75" customHeight="1">
      <c r="A43" s="69"/>
      <c r="B43" s="70" t="s">
        <v>137</v>
      </c>
      <c r="C43" s="76"/>
      <c r="D43" s="151"/>
      <c r="E43" s="75"/>
      <c r="F43" s="75"/>
      <c r="G43" s="75"/>
    </row>
    <row r="44" spans="1:7" s="43" customFormat="1" ht="26.25" customHeight="1">
      <c r="A44" s="69"/>
      <c r="B44" s="70" t="s">
        <v>138</v>
      </c>
      <c r="C44" s="76"/>
      <c r="D44" s="152"/>
      <c r="E44" s="75"/>
      <c r="F44" s="75"/>
      <c r="G44" s="75"/>
    </row>
    <row r="45" spans="1:7" s="68" customFormat="1" ht="34.5" customHeight="1">
      <c r="A45" s="69"/>
      <c r="B45" s="70" t="s">
        <v>139</v>
      </c>
      <c r="C45" s="76"/>
      <c r="D45" s="153"/>
      <c r="E45" s="71"/>
      <c r="F45" s="71"/>
      <c r="G45" s="71"/>
    </row>
    <row r="46" spans="1:7" s="43" customFormat="1" ht="42.75" customHeight="1">
      <c r="A46" s="69"/>
      <c r="B46" s="70" t="s">
        <v>140</v>
      </c>
      <c r="C46" s="75"/>
      <c r="D46" s="75"/>
      <c r="E46" s="75"/>
      <c r="F46" s="75"/>
      <c r="G46" s="75"/>
    </row>
    <row r="47" spans="1:7" s="68" customFormat="1" ht="20.25" customHeight="1">
      <c r="A47" s="69"/>
      <c r="B47" s="70" t="s">
        <v>141</v>
      </c>
      <c r="C47" s="75"/>
      <c r="D47" s="151">
        <f>240+120</f>
        <v>360</v>
      </c>
      <c r="E47" s="67">
        <v>396</v>
      </c>
      <c r="F47" s="67">
        <v>435</v>
      </c>
      <c r="G47" s="67">
        <v>478</v>
      </c>
    </row>
    <row r="48" spans="1:7" s="68" customFormat="1" ht="24.75" customHeight="1">
      <c r="A48" s="69"/>
      <c r="B48" s="70" t="s">
        <v>142</v>
      </c>
      <c r="C48" s="77"/>
      <c r="D48" s="71"/>
      <c r="E48" s="71"/>
      <c r="F48" s="71"/>
      <c r="G48" s="71"/>
    </row>
    <row r="49" spans="1:8" s="68" customFormat="1" ht="20.25" customHeight="1">
      <c r="A49" s="69"/>
      <c r="B49" s="70" t="s">
        <v>143</v>
      </c>
      <c r="C49" s="77"/>
      <c r="D49" s="71">
        <f>D50+D51+D52+D53+D54+D55+D56</f>
        <v>0</v>
      </c>
      <c r="E49" s="71"/>
      <c r="F49" s="71"/>
      <c r="G49" s="71"/>
    </row>
    <row r="50" spans="1:8" s="74" customFormat="1" ht="23.25" customHeight="1">
      <c r="A50" s="69"/>
      <c r="B50" s="72" t="s">
        <v>144</v>
      </c>
      <c r="C50" s="77"/>
      <c r="D50" s="154"/>
      <c r="E50" s="81"/>
      <c r="F50" s="81"/>
      <c r="G50" s="81"/>
    </row>
    <row r="51" spans="1:8" s="74" customFormat="1" ht="20.25" customHeight="1">
      <c r="A51" s="69"/>
      <c r="B51" s="72" t="s">
        <v>145</v>
      </c>
      <c r="C51" s="77"/>
      <c r="D51" s="154"/>
      <c r="E51" s="81"/>
      <c r="F51" s="81"/>
      <c r="G51" s="81"/>
    </row>
    <row r="52" spans="1:8" s="74" customFormat="1" ht="23.25" customHeight="1">
      <c r="A52" s="69"/>
      <c r="B52" s="72" t="s">
        <v>146</v>
      </c>
      <c r="C52" s="75"/>
      <c r="D52" s="154"/>
      <c r="E52" s="81"/>
      <c r="F52" s="81"/>
      <c r="G52" s="81"/>
    </row>
    <row r="53" spans="1:8" s="43" customFormat="1" ht="21.75" customHeight="1">
      <c r="A53" s="69"/>
      <c r="B53" s="72" t="s">
        <v>147</v>
      </c>
      <c r="C53" s="75"/>
      <c r="D53" s="81"/>
      <c r="E53" s="66"/>
      <c r="F53" s="66"/>
      <c r="G53" s="66"/>
    </row>
    <row r="54" spans="1:8" s="43" customFormat="1" ht="33.75" customHeight="1">
      <c r="A54" s="69"/>
      <c r="B54" s="72" t="s">
        <v>148</v>
      </c>
      <c r="C54" s="75"/>
      <c r="D54" s="81"/>
      <c r="E54" s="66"/>
      <c r="F54" s="66"/>
      <c r="G54" s="66"/>
    </row>
    <row r="55" spans="1:8" s="74" customFormat="1" ht="34.5" customHeight="1">
      <c r="A55" s="69"/>
      <c r="B55" s="72" t="s">
        <v>149</v>
      </c>
      <c r="C55" s="75"/>
      <c r="D55" s="81"/>
      <c r="E55" s="81"/>
      <c r="F55" s="81"/>
      <c r="G55" s="81"/>
    </row>
    <row r="56" spans="1:8" s="43" customFormat="1" ht="43.5" customHeight="1">
      <c r="A56" s="69"/>
      <c r="B56" s="72" t="s">
        <v>150</v>
      </c>
      <c r="C56" s="75"/>
      <c r="D56" s="81"/>
      <c r="E56" s="66"/>
      <c r="F56" s="66"/>
      <c r="G56" s="66"/>
    </row>
    <row r="57" spans="1:8" s="43" customFormat="1" ht="46.5" customHeight="1">
      <c r="A57" s="69"/>
      <c r="B57" s="70" t="s">
        <v>151</v>
      </c>
      <c r="C57" s="75"/>
      <c r="D57" s="71"/>
      <c r="E57" s="75"/>
      <c r="F57" s="75"/>
      <c r="G57" s="75"/>
    </row>
    <row r="58" spans="1:8" s="68" customFormat="1" ht="45" customHeight="1">
      <c r="A58" s="69"/>
      <c r="B58" s="70" t="s">
        <v>152</v>
      </c>
      <c r="C58" s="77"/>
      <c r="D58" s="71"/>
      <c r="E58" s="71"/>
      <c r="F58" s="71"/>
      <c r="G58" s="71"/>
    </row>
    <row r="59" spans="1:8" s="68" customFormat="1" ht="27.75" customHeight="1">
      <c r="A59" s="69"/>
      <c r="B59" s="65" t="s">
        <v>153</v>
      </c>
      <c r="C59" s="75"/>
      <c r="D59" s="67"/>
      <c r="E59" s="67"/>
      <c r="F59" s="67"/>
      <c r="G59" s="67"/>
    </row>
    <row r="60" spans="1:8" s="43" customFormat="1" ht="23.25" customHeight="1">
      <c r="A60" s="69"/>
      <c r="B60" s="65" t="s">
        <v>154</v>
      </c>
      <c r="C60" s="75"/>
      <c r="D60" s="77"/>
      <c r="E60" s="77"/>
      <c r="F60" s="77"/>
      <c r="G60" s="77"/>
    </row>
    <row r="61" spans="1:8" s="43" customFormat="1" ht="24" customHeight="1">
      <c r="A61" s="69"/>
      <c r="B61" s="65" t="s">
        <v>155</v>
      </c>
      <c r="C61" s="75"/>
      <c r="D61" s="77">
        <f>1500</f>
        <v>1500</v>
      </c>
      <c r="E61" s="77">
        <v>1650</v>
      </c>
      <c r="F61" s="77">
        <v>1815</v>
      </c>
      <c r="G61" s="77">
        <v>1996</v>
      </c>
    </row>
    <row r="62" spans="1:8" s="74" customFormat="1" ht="34.5" customHeight="1">
      <c r="A62" s="69"/>
      <c r="B62" s="65" t="s">
        <v>156</v>
      </c>
      <c r="C62" s="75"/>
      <c r="D62" s="67">
        <f>5000+8710</f>
        <v>13710</v>
      </c>
      <c r="E62" s="67">
        <v>15081</v>
      </c>
      <c r="F62" s="67">
        <v>16589</v>
      </c>
      <c r="G62" s="67">
        <v>18247</v>
      </c>
    </row>
    <row r="63" spans="1:8" s="68" customFormat="1" ht="33" customHeight="1">
      <c r="A63" s="69"/>
      <c r="B63" s="65" t="s">
        <v>157</v>
      </c>
      <c r="C63" s="75"/>
      <c r="D63" s="67">
        <f>D64+D65+D66+D67+D68+D69+D70</f>
        <v>10500</v>
      </c>
      <c r="E63" s="67">
        <f>E64</f>
        <v>11550</v>
      </c>
      <c r="F63" s="67">
        <f t="shared" ref="F63:G63" si="3">F64</f>
        <v>12705</v>
      </c>
      <c r="G63" s="67">
        <f t="shared" si="3"/>
        <v>13975</v>
      </c>
    </row>
    <row r="64" spans="1:8" s="68" customFormat="1" ht="24" customHeight="1">
      <c r="A64" s="69"/>
      <c r="B64" s="82" t="s">
        <v>158</v>
      </c>
      <c r="C64" s="75"/>
      <c r="D64" s="154">
        <f>9000+1500</f>
        <v>10500</v>
      </c>
      <c r="E64" s="71">
        <v>11550</v>
      </c>
      <c r="F64" s="71">
        <v>12705</v>
      </c>
      <c r="G64" s="71">
        <v>13975</v>
      </c>
      <c r="H64" s="83"/>
    </row>
    <row r="65" spans="1:7" s="68" customFormat="1" ht="20.25" customHeight="1">
      <c r="A65" s="69"/>
      <c r="B65" s="70" t="s">
        <v>159</v>
      </c>
      <c r="C65" s="75"/>
      <c r="D65" s="71"/>
      <c r="E65" s="71"/>
      <c r="F65" s="71"/>
      <c r="G65" s="71"/>
    </row>
    <row r="66" spans="1:7" s="68" customFormat="1" ht="35.25" customHeight="1">
      <c r="A66" s="69"/>
      <c r="B66" s="70" t="s">
        <v>160</v>
      </c>
      <c r="C66" s="75"/>
      <c r="D66" s="71"/>
      <c r="E66" s="71"/>
      <c r="F66" s="71"/>
      <c r="G66" s="71"/>
    </row>
    <row r="67" spans="1:7" s="68" customFormat="1" ht="27" customHeight="1">
      <c r="A67" s="69"/>
      <c r="B67" s="70" t="s">
        <v>161</v>
      </c>
      <c r="C67" s="75"/>
      <c r="D67" s="155"/>
      <c r="E67" s="71"/>
      <c r="F67" s="71"/>
      <c r="G67" s="71"/>
    </row>
    <row r="68" spans="1:7" s="43" customFormat="1" ht="30.75" customHeight="1">
      <c r="A68" s="69"/>
      <c r="B68" s="70" t="s">
        <v>162</v>
      </c>
      <c r="C68" s="75"/>
      <c r="D68" s="71"/>
      <c r="E68" s="75"/>
      <c r="F68" s="75"/>
      <c r="G68" s="75"/>
    </row>
    <row r="69" spans="1:7" s="68" customFormat="1" ht="43.5" customHeight="1">
      <c r="A69" s="69"/>
      <c r="B69" s="70" t="s">
        <v>163</v>
      </c>
      <c r="C69" s="75"/>
      <c r="D69" s="71"/>
      <c r="E69" s="71"/>
      <c r="F69" s="71"/>
      <c r="G69" s="71"/>
    </row>
    <row r="70" spans="1:7" s="43" customFormat="1" ht="27.75" customHeight="1">
      <c r="A70" s="69"/>
      <c r="B70" s="65" t="s">
        <v>164</v>
      </c>
      <c r="C70" s="75"/>
      <c r="D70" s="67"/>
      <c r="E70" s="77"/>
      <c r="F70" s="77"/>
      <c r="G70" s="77"/>
    </row>
    <row r="71" spans="1:7" s="68" customFormat="1" ht="26.25" customHeight="1">
      <c r="A71" s="69"/>
      <c r="B71" s="65" t="s">
        <v>165</v>
      </c>
      <c r="C71" s="75"/>
      <c r="D71" s="67">
        <f>D72+D73+D74+D75+D76+D77+D78+D79+D80+D81+D82+D83+D84</f>
        <v>196371</v>
      </c>
      <c r="E71" s="67">
        <f>E84</f>
        <v>216008</v>
      </c>
      <c r="F71" s="67">
        <f t="shared" ref="F71:G71" si="4">F84</f>
        <v>237609</v>
      </c>
      <c r="G71" s="67">
        <f t="shared" si="4"/>
        <v>261372</v>
      </c>
    </row>
    <row r="72" spans="1:7" s="43" customFormat="1" ht="20.25" customHeight="1">
      <c r="A72" s="69"/>
      <c r="B72" s="70" t="s">
        <v>166</v>
      </c>
      <c r="C72" s="84"/>
      <c r="D72" s="71"/>
      <c r="E72" s="75"/>
      <c r="F72" s="75"/>
      <c r="G72" s="75"/>
    </row>
    <row r="73" spans="1:7" s="43" customFormat="1" ht="30" customHeight="1">
      <c r="A73" s="69"/>
      <c r="B73" s="70" t="s">
        <v>167</v>
      </c>
      <c r="C73" s="75"/>
      <c r="D73" s="71"/>
      <c r="E73" s="75"/>
      <c r="F73" s="75"/>
      <c r="G73" s="75"/>
    </row>
    <row r="74" spans="1:7" s="68" customFormat="1" ht="22.5" customHeight="1">
      <c r="A74" s="69"/>
      <c r="B74" s="70" t="s">
        <v>168</v>
      </c>
      <c r="C74" s="75"/>
      <c r="D74" s="71"/>
      <c r="E74" s="71"/>
      <c r="F74" s="71"/>
      <c r="G74" s="71"/>
    </row>
    <row r="75" spans="1:7" s="68" customFormat="1" ht="33.75" customHeight="1">
      <c r="A75" s="69"/>
      <c r="B75" s="70" t="s">
        <v>169</v>
      </c>
      <c r="C75" s="75"/>
      <c r="D75" s="71"/>
      <c r="E75" s="75"/>
      <c r="F75" s="75"/>
      <c r="G75" s="75"/>
    </row>
    <row r="76" spans="1:7" s="43" customFormat="1" ht="24.75" customHeight="1">
      <c r="A76" s="69"/>
      <c r="B76" s="70" t="s">
        <v>170</v>
      </c>
      <c r="C76" s="75"/>
      <c r="D76" s="155"/>
      <c r="E76" s="75"/>
      <c r="F76" s="75"/>
      <c r="G76" s="75"/>
    </row>
    <row r="77" spans="1:7" s="43" customFormat="1" ht="35.25" customHeight="1">
      <c r="A77" s="69"/>
      <c r="B77" s="70" t="s">
        <v>171</v>
      </c>
      <c r="C77" s="77"/>
      <c r="D77" s="71"/>
      <c r="E77" s="75"/>
      <c r="F77" s="75"/>
      <c r="G77" s="75"/>
    </row>
    <row r="78" spans="1:7" s="43" customFormat="1" ht="24.75" customHeight="1">
      <c r="A78" s="69"/>
      <c r="B78" s="70" t="s">
        <v>172</v>
      </c>
      <c r="C78" s="77"/>
      <c r="D78" s="71"/>
      <c r="E78" s="75"/>
      <c r="F78" s="75"/>
      <c r="G78" s="75"/>
    </row>
    <row r="79" spans="1:7" s="68" customFormat="1" ht="20.25" customHeight="1">
      <c r="A79" s="69"/>
      <c r="B79" s="70" t="s">
        <v>173</v>
      </c>
      <c r="C79" s="84"/>
      <c r="D79" s="71"/>
      <c r="E79" s="71"/>
      <c r="F79" s="71"/>
      <c r="G79" s="71"/>
    </row>
    <row r="80" spans="1:7" s="68" customFormat="1" ht="20.25" customHeight="1">
      <c r="A80" s="69"/>
      <c r="B80" s="70" t="s">
        <v>174</v>
      </c>
      <c r="C80" s="75"/>
      <c r="D80" s="71"/>
      <c r="E80" s="71"/>
      <c r="F80" s="71"/>
      <c r="G80" s="71"/>
    </row>
    <row r="81" spans="1:7" s="68" customFormat="1" ht="20.25" customHeight="1">
      <c r="A81" s="69"/>
      <c r="B81" s="70" t="s">
        <v>175</v>
      </c>
      <c r="C81" s="75"/>
      <c r="D81" s="155"/>
      <c r="E81" s="71"/>
      <c r="F81" s="71"/>
      <c r="G81" s="71"/>
    </row>
    <row r="82" spans="1:7" s="43" customFormat="1" ht="20.25" customHeight="1">
      <c r="A82" s="69"/>
      <c r="B82" s="70" t="s">
        <v>176</v>
      </c>
      <c r="C82" s="75"/>
      <c r="D82" s="156"/>
      <c r="E82" s="75"/>
      <c r="F82" s="75"/>
      <c r="G82" s="75"/>
    </row>
    <row r="83" spans="1:7" s="43" customFormat="1" ht="37.5" customHeight="1">
      <c r="A83" s="69"/>
      <c r="B83" s="70" t="s">
        <v>177</v>
      </c>
      <c r="C83" s="75"/>
      <c r="D83" s="71"/>
      <c r="E83" s="75"/>
      <c r="F83" s="75"/>
      <c r="G83" s="75"/>
    </row>
    <row r="84" spans="1:7" s="68" customFormat="1" ht="30.75" customHeight="1">
      <c r="A84" s="69"/>
      <c r="B84" s="70" t="s">
        <v>178</v>
      </c>
      <c r="C84" s="75"/>
      <c r="D84" s="157">
        <f>17850+115500+63021</f>
        <v>196371</v>
      </c>
      <c r="E84" s="71">
        <v>216008</v>
      </c>
      <c r="F84" s="71">
        <v>237609</v>
      </c>
      <c r="G84" s="71">
        <v>261372</v>
      </c>
    </row>
    <row r="85" spans="1:7" s="43" customFormat="1" ht="20.25" customHeight="1">
      <c r="A85" s="69"/>
      <c r="B85" s="78" t="s">
        <v>179</v>
      </c>
      <c r="C85" s="75"/>
      <c r="D85" s="79"/>
      <c r="E85" s="84"/>
      <c r="F85" s="84"/>
      <c r="G85" s="84"/>
    </row>
    <row r="86" spans="1:7" s="68" customFormat="1" ht="20.25" customHeight="1">
      <c r="A86" s="69"/>
      <c r="B86" s="78" t="s">
        <v>82</v>
      </c>
      <c r="C86" s="75"/>
      <c r="D86" s="79">
        <f>D87+D92+D93</f>
        <v>0</v>
      </c>
      <c r="E86" s="79"/>
      <c r="F86" s="79"/>
      <c r="G86" s="79"/>
    </row>
    <row r="87" spans="1:7" s="43" customFormat="1" ht="20.25" customHeight="1">
      <c r="A87" s="69"/>
      <c r="B87" s="65" t="s">
        <v>180</v>
      </c>
      <c r="C87" s="75"/>
      <c r="D87" s="67"/>
      <c r="E87" s="77"/>
      <c r="F87" s="77"/>
      <c r="G87" s="77"/>
    </row>
    <row r="88" spans="1:7" s="43" customFormat="1" ht="20.25" customHeight="1">
      <c r="A88" s="69"/>
      <c r="B88" s="70" t="s">
        <v>181</v>
      </c>
      <c r="C88" s="75"/>
      <c r="D88" s="71"/>
      <c r="E88" s="75"/>
      <c r="F88" s="75"/>
      <c r="G88" s="75"/>
    </row>
    <row r="89" spans="1:7" s="43" customFormat="1" ht="20.25" customHeight="1">
      <c r="A89" s="69"/>
      <c r="B89" s="70" t="s">
        <v>182</v>
      </c>
      <c r="C89" s="75"/>
      <c r="D89" s="71"/>
      <c r="E89" s="75"/>
      <c r="F89" s="75"/>
      <c r="G89" s="75"/>
    </row>
    <row r="90" spans="1:7" s="43" customFormat="1" ht="20.25" customHeight="1">
      <c r="A90" s="69"/>
      <c r="B90" s="70" t="s">
        <v>183</v>
      </c>
      <c r="C90" s="75"/>
      <c r="D90" s="71"/>
      <c r="E90" s="75"/>
      <c r="F90" s="75"/>
      <c r="G90" s="75"/>
    </row>
    <row r="91" spans="1:7" s="43" customFormat="1" ht="20.25" customHeight="1">
      <c r="A91" s="69"/>
      <c r="B91" s="70" t="s">
        <v>184</v>
      </c>
      <c r="C91" s="75"/>
      <c r="D91" s="71"/>
      <c r="E91" s="75"/>
      <c r="F91" s="75"/>
      <c r="G91" s="75"/>
    </row>
    <row r="92" spans="1:7" s="43" customFormat="1" ht="26.25" customHeight="1">
      <c r="A92" s="69"/>
      <c r="B92" s="65" t="s">
        <v>185</v>
      </c>
      <c r="C92" s="77"/>
      <c r="D92" s="67"/>
      <c r="E92" s="77"/>
      <c r="F92" s="77"/>
      <c r="G92" s="77"/>
    </row>
    <row r="93" spans="1:7" s="68" customFormat="1" ht="36" customHeight="1">
      <c r="A93" s="69"/>
      <c r="B93" s="65" t="s">
        <v>186</v>
      </c>
      <c r="C93" s="76"/>
      <c r="D93" s="67"/>
      <c r="E93" s="67"/>
      <c r="F93" s="67"/>
      <c r="G93" s="67"/>
    </row>
    <row r="94" spans="1:7" s="68" customFormat="1" ht="20.25" customHeight="1">
      <c r="A94" s="69"/>
      <c r="B94" s="78" t="s">
        <v>187</v>
      </c>
      <c r="C94" s="76"/>
      <c r="D94" s="79"/>
      <c r="E94" s="79"/>
      <c r="F94" s="79"/>
      <c r="G94" s="79"/>
    </row>
    <row r="95" spans="1:7" s="68" customFormat="1" ht="20.25" customHeight="1">
      <c r="A95" s="69"/>
      <c r="B95" s="78" t="s">
        <v>188</v>
      </c>
      <c r="C95" s="76"/>
      <c r="D95" s="79">
        <f>D96+D99+D102</f>
        <v>0</v>
      </c>
      <c r="E95" s="84"/>
      <c r="F95" s="84"/>
      <c r="G95" s="84"/>
    </row>
    <row r="96" spans="1:7" s="43" customFormat="1" ht="20.25" customHeight="1">
      <c r="A96" s="69"/>
      <c r="B96" s="65" t="s">
        <v>189</v>
      </c>
      <c r="C96" s="76"/>
      <c r="D96" s="67"/>
      <c r="E96" s="77"/>
      <c r="F96" s="77"/>
      <c r="G96" s="77"/>
    </row>
    <row r="97" spans="1:7" s="43" customFormat="1" ht="20.25" customHeight="1">
      <c r="A97" s="69"/>
      <c r="B97" s="70" t="s">
        <v>190</v>
      </c>
      <c r="C97" s="76"/>
      <c r="D97" s="71"/>
      <c r="E97" s="75"/>
      <c r="F97" s="75"/>
      <c r="G97" s="75"/>
    </row>
    <row r="98" spans="1:7" s="43" customFormat="1" ht="20.25" customHeight="1">
      <c r="A98" s="69"/>
      <c r="B98" s="70" t="s">
        <v>191</v>
      </c>
      <c r="C98" s="76"/>
      <c r="D98" s="71"/>
      <c r="E98" s="75"/>
      <c r="F98" s="75"/>
      <c r="G98" s="75"/>
    </row>
    <row r="99" spans="1:7" s="43" customFormat="1" ht="20.25" customHeight="1">
      <c r="A99" s="69"/>
      <c r="B99" s="65" t="s">
        <v>192</v>
      </c>
      <c r="C99" s="76"/>
      <c r="D99" s="67"/>
      <c r="E99" s="77"/>
      <c r="F99" s="77"/>
      <c r="G99" s="77"/>
    </row>
    <row r="100" spans="1:7" s="43" customFormat="1" ht="20.25" customHeight="1">
      <c r="A100" s="69"/>
      <c r="B100" s="70" t="s">
        <v>190</v>
      </c>
      <c r="C100" s="76"/>
      <c r="D100" s="71"/>
      <c r="E100" s="75"/>
      <c r="F100" s="75"/>
      <c r="G100" s="75"/>
    </row>
    <row r="101" spans="1:7" s="43" customFormat="1" ht="20.25" customHeight="1">
      <c r="A101" s="69"/>
      <c r="B101" s="70" t="s">
        <v>191</v>
      </c>
      <c r="C101" s="76"/>
      <c r="D101" s="71"/>
      <c r="E101" s="75"/>
      <c r="F101" s="75"/>
      <c r="G101" s="75"/>
    </row>
    <row r="102" spans="1:7" s="68" customFormat="1" ht="20.25" customHeight="1">
      <c r="A102" s="69"/>
      <c r="B102" s="65" t="s">
        <v>193</v>
      </c>
      <c r="C102" s="76"/>
      <c r="D102" s="67">
        <f>D103+D104</f>
        <v>0</v>
      </c>
      <c r="E102" s="77"/>
      <c r="F102" s="77"/>
      <c r="G102" s="77"/>
    </row>
    <row r="103" spans="1:7" s="68" customFormat="1" ht="20.25" customHeight="1">
      <c r="A103" s="69"/>
      <c r="B103" s="70" t="s">
        <v>190</v>
      </c>
      <c r="C103" s="76"/>
      <c r="D103" s="71"/>
      <c r="E103" s="75"/>
      <c r="F103" s="75"/>
      <c r="G103" s="75"/>
    </row>
    <row r="104" spans="1:7" s="43" customFormat="1" ht="20.25" customHeight="1">
      <c r="A104" s="69"/>
      <c r="B104" s="70" t="s">
        <v>191</v>
      </c>
      <c r="C104" s="76"/>
      <c r="D104" s="71"/>
      <c r="E104" s="75"/>
      <c r="F104" s="75"/>
      <c r="G104" s="75"/>
    </row>
    <row r="105" spans="1:7" s="68" customFormat="1" ht="20.25" customHeight="1">
      <c r="A105" s="69"/>
      <c r="B105" s="78" t="s">
        <v>194</v>
      </c>
      <c r="C105" s="76"/>
      <c r="D105" s="79">
        <f>D112</f>
        <v>0</v>
      </c>
      <c r="E105" s="79"/>
      <c r="F105" s="79"/>
      <c r="G105" s="79"/>
    </row>
    <row r="106" spans="1:7" s="43" customFormat="1" ht="20.25" customHeight="1">
      <c r="A106" s="69"/>
      <c r="B106" s="65" t="s">
        <v>195</v>
      </c>
      <c r="C106" s="76"/>
      <c r="D106" s="67"/>
      <c r="E106" s="77"/>
      <c r="F106" s="77"/>
      <c r="G106" s="77"/>
    </row>
    <row r="107" spans="1:7" s="43" customFormat="1" ht="20.25" customHeight="1">
      <c r="A107" s="69"/>
      <c r="B107" s="70" t="s">
        <v>196</v>
      </c>
      <c r="C107" s="76"/>
      <c r="D107" s="71"/>
      <c r="E107" s="75"/>
      <c r="F107" s="75"/>
      <c r="G107" s="75"/>
    </row>
    <row r="108" spans="1:7" s="43" customFormat="1" ht="20.25" customHeight="1">
      <c r="A108" s="69"/>
      <c r="B108" s="70" t="s">
        <v>197</v>
      </c>
      <c r="C108" s="76"/>
      <c r="D108" s="71"/>
      <c r="E108" s="75"/>
      <c r="F108" s="75"/>
      <c r="G108" s="75"/>
    </row>
    <row r="109" spans="1:7" s="68" customFormat="1" ht="20.25" customHeight="1">
      <c r="A109" s="69"/>
      <c r="B109" s="65" t="s">
        <v>198</v>
      </c>
      <c r="C109" s="76"/>
      <c r="D109" s="67"/>
      <c r="E109" s="67"/>
      <c r="F109" s="67"/>
      <c r="G109" s="67"/>
    </row>
    <row r="110" spans="1:7" s="68" customFormat="1" ht="20.25" customHeight="1">
      <c r="A110" s="69"/>
      <c r="B110" s="70" t="s">
        <v>196</v>
      </c>
      <c r="C110" s="76"/>
      <c r="D110" s="71"/>
      <c r="E110" s="71"/>
      <c r="F110" s="71"/>
      <c r="G110" s="71"/>
    </row>
    <row r="111" spans="1:7" s="85" customFormat="1" ht="20.25" customHeight="1">
      <c r="A111" s="69"/>
      <c r="B111" s="70" t="s">
        <v>197</v>
      </c>
      <c r="C111" s="75"/>
      <c r="D111" s="71"/>
      <c r="E111" s="71"/>
      <c r="F111" s="71"/>
      <c r="G111" s="71"/>
    </row>
    <row r="112" spans="1:7" s="68" customFormat="1" ht="20.25" customHeight="1">
      <c r="A112" s="69"/>
      <c r="B112" s="65" t="s">
        <v>199</v>
      </c>
      <c r="C112" s="75"/>
      <c r="D112" s="67">
        <f>D113+D114</f>
        <v>0</v>
      </c>
      <c r="E112" s="67"/>
      <c r="F112" s="67"/>
      <c r="G112" s="67"/>
    </row>
    <row r="113" spans="1:7" s="68" customFormat="1" ht="20.25" customHeight="1">
      <c r="A113" s="69"/>
      <c r="B113" s="70" t="s">
        <v>196</v>
      </c>
      <c r="C113" s="75"/>
      <c r="D113" s="71"/>
      <c r="E113" s="71"/>
      <c r="F113" s="71"/>
      <c r="G113" s="71"/>
    </row>
    <row r="114" spans="1:7" s="43" customFormat="1" ht="20.25" customHeight="1">
      <c r="A114" s="69"/>
      <c r="B114" s="70" t="s">
        <v>197</v>
      </c>
      <c r="C114" s="75"/>
      <c r="D114" s="71"/>
      <c r="E114" s="75"/>
      <c r="F114" s="75"/>
      <c r="G114" s="75"/>
    </row>
    <row r="115" spans="1:7" s="68" customFormat="1" ht="20.25" customHeight="1">
      <c r="A115" s="69"/>
      <c r="B115" s="78" t="s">
        <v>200</v>
      </c>
      <c r="C115" s="75"/>
      <c r="D115" s="79">
        <f>D118</f>
        <v>0</v>
      </c>
      <c r="E115" s="79"/>
      <c r="F115" s="79"/>
      <c r="G115" s="79"/>
    </row>
    <row r="116" spans="1:7" s="85" customFormat="1" ht="20.25" customHeight="1">
      <c r="A116" s="69"/>
      <c r="B116" s="65" t="s">
        <v>201</v>
      </c>
      <c r="C116" s="75"/>
      <c r="D116" s="67"/>
      <c r="E116" s="77"/>
      <c r="F116" s="77"/>
      <c r="G116" s="77"/>
    </row>
    <row r="117" spans="1:7" s="68" customFormat="1" ht="20.25" customHeight="1">
      <c r="A117" s="69"/>
      <c r="B117" s="65" t="s">
        <v>202</v>
      </c>
      <c r="C117" s="75"/>
      <c r="D117" s="67"/>
      <c r="E117" s="67"/>
      <c r="F117" s="67"/>
      <c r="G117" s="67"/>
    </row>
    <row r="118" spans="1:7" s="68" customFormat="1" ht="20.25" customHeight="1">
      <c r="A118" s="69"/>
      <c r="B118" s="70" t="s">
        <v>203</v>
      </c>
      <c r="C118" s="75"/>
      <c r="D118" s="71">
        <f>D119+D120+D121+D122+D123+D124+D125+D126+D127+D128+D129+D130+D131+D132+D133+D134+D135+D136+D137</f>
        <v>0</v>
      </c>
      <c r="E118" s="71"/>
      <c r="F118" s="71"/>
      <c r="G118" s="71"/>
    </row>
    <row r="119" spans="1:7" s="43" customFormat="1" ht="57.75" customHeight="1">
      <c r="A119" s="69"/>
      <c r="B119" s="72" t="s">
        <v>204</v>
      </c>
      <c r="C119" s="75"/>
      <c r="D119" s="73"/>
      <c r="E119" s="76"/>
      <c r="F119" s="76"/>
      <c r="G119" s="76"/>
    </row>
    <row r="120" spans="1:7" s="43" customFormat="1" ht="20.25" customHeight="1">
      <c r="A120" s="69"/>
      <c r="B120" s="72" t="s">
        <v>205</v>
      </c>
      <c r="C120" s="75"/>
      <c r="D120" s="73"/>
      <c r="E120" s="76"/>
      <c r="F120" s="76"/>
      <c r="G120" s="76"/>
    </row>
    <row r="121" spans="1:7" s="43" customFormat="1" ht="20.25" customHeight="1">
      <c r="A121" s="69"/>
      <c r="B121" s="72" t="s">
        <v>206</v>
      </c>
      <c r="C121" s="75"/>
      <c r="D121" s="73"/>
      <c r="E121" s="76"/>
      <c r="F121" s="76"/>
      <c r="G121" s="76"/>
    </row>
    <row r="122" spans="1:7" s="43" customFormat="1" ht="27.75" customHeight="1">
      <c r="A122" s="69"/>
      <c r="B122" s="72" t="s">
        <v>207</v>
      </c>
      <c r="C122" s="75"/>
      <c r="D122" s="73"/>
      <c r="E122" s="76"/>
      <c r="F122" s="76"/>
      <c r="G122" s="76"/>
    </row>
    <row r="123" spans="1:7" s="43" customFormat="1" ht="20.25" customHeight="1">
      <c r="A123" s="69"/>
      <c r="B123" s="72" t="s">
        <v>208</v>
      </c>
      <c r="C123" s="76"/>
      <c r="D123" s="73"/>
      <c r="E123" s="76"/>
      <c r="F123" s="76"/>
      <c r="G123" s="76"/>
    </row>
    <row r="124" spans="1:7" s="43" customFormat="1" ht="20.25" customHeight="1">
      <c r="A124" s="69"/>
      <c r="B124" s="72" t="s">
        <v>209</v>
      </c>
      <c r="C124" s="76"/>
      <c r="D124" s="73"/>
      <c r="E124" s="76"/>
      <c r="F124" s="76"/>
      <c r="G124" s="76"/>
    </row>
    <row r="125" spans="1:7" s="43" customFormat="1" ht="20.25" customHeight="1">
      <c r="A125" s="69"/>
      <c r="B125" s="72" t="s">
        <v>210</v>
      </c>
      <c r="C125" s="76"/>
      <c r="D125" s="73"/>
      <c r="E125" s="76"/>
      <c r="F125" s="76"/>
      <c r="G125" s="76"/>
    </row>
    <row r="126" spans="1:7" s="43" customFormat="1" ht="20.25" customHeight="1">
      <c r="A126" s="69"/>
      <c r="B126" s="72" t="s">
        <v>211</v>
      </c>
      <c r="C126" s="76"/>
      <c r="D126" s="73"/>
      <c r="E126" s="76"/>
      <c r="F126" s="76"/>
      <c r="G126" s="76"/>
    </row>
    <row r="127" spans="1:7" s="43" customFormat="1" ht="20.25" customHeight="1">
      <c r="A127" s="69"/>
      <c r="B127" s="72" t="s">
        <v>212</v>
      </c>
      <c r="C127" s="76"/>
      <c r="D127" s="73"/>
      <c r="E127" s="76"/>
      <c r="F127" s="76"/>
      <c r="G127" s="76"/>
    </row>
    <row r="128" spans="1:7" s="43" customFormat="1" ht="20.25" customHeight="1">
      <c r="A128" s="69"/>
      <c r="B128" s="72" t="s">
        <v>213</v>
      </c>
      <c r="C128" s="76"/>
      <c r="D128" s="73"/>
      <c r="E128" s="76"/>
      <c r="F128" s="76"/>
      <c r="G128" s="76"/>
    </row>
    <row r="129" spans="1:7" s="43" customFormat="1" ht="20.25" customHeight="1">
      <c r="A129" s="69"/>
      <c r="B129" s="72" t="s">
        <v>214</v>
      </c>
      <c r="C129" s="76"/>
      <c r="D129" s="73"/>
      <c r="E129" s="76"/>
      <c r="F129" s="76"/>
      <c r="G129" s="76"/>
    </row>
    <row r="130" spans="1:7" s="43" customFormat="1" ht="28.5" customHeight="1">
      <c r="A130" s="69"/>
      <c r="B130" s="72" t="s">
        <v>215</v>
      </c>
      <c r="C130" s="76"/>
      <c r="D130" s="73"/>
      <c r="E130" s="76"/>
      <c r="F130" s="76"/>
      <c r="G130" s="76"/>
    </row>
    <row r="131" spans="1:7" s="43" customFormat="1" ht="28.5" customHeight="1">
      <c r="A131" s="69"/>
      <c r="B131" s="72" t="s">
        <v>216</v>
      </c>
      <c r="C131" s="76"/>
      <c r="D131" s="73"/>
      <c r="E131" s="76"/>
      <c r="F131" s="76"/>
      <c r="G131" s="76"/>
    </row>
    <row r="132" spans="1:7" s="43" customFormat="1" ht="36" customHeight="1">
      <c r="A132" s="69"/>
      <c r="B132" s="72" t="s">
        <v>217</v>
      </c>
      <c r="C132" s="76"/>
      <c r="D132" s="73"/>
      <c r="E132" s="76"/>
      <c r="F132" s="76"/>
      <c r="G132" s="76"/>
    </row>
    <row r="133" spans="1:7" s="43" customFormat="1" ht="48.75" customHeight="1">
      <c r="A133" s="69"/>
      <c r="B133" s="72" t="s">
        <v>218</v>
      </c>
      <c r="C133" s="76"/>
      <c r="D133" s="73"/>
      <c r="E133" s="76"/>
      <c r="F133" s="76"/>
      <c r="G133" s="76"/>
    </row>
    <row r="134" spans="1:7" s="74" customFormat="1" ht="24.75" customHeight="1">
      <c r="A134" s="69"/>
      <c r="B134" s="72" t="s">
        <v>219</v>
      </c>
      <c r="C134" s="76"/>
      <c r="D134" s="73"/>
      <c r="E134" s="76"/>
      <c r="F134" s="76"/>
      <c r="G134" s="76"/>
    </row>
    <row r="135" spans="1:7" s="74" customFormat="1" ht="24" customHeight="1">
      <c r="A135" s="69"/>
      <c r="B135" s="72" t="s">
        <v>220</v>
      </c>
      <c r="C135" s="76"/>
      <c r="D135" s="73"/>
      <c r="E135" s="73"/>
      <c r="F135" s="73"/>
      <c r="G135" s="73"/>
    </row>
    <row r="136" spans="1:7" s="74" customFormat="1" ht="36.75" customHeight="1">
      <c r="A136" s="69"/>
      <c r="B136" s="72" t="s">
        <v>221</v>
      </c>
      <c r="C136" s="76"/>
      <c r="D136" s="73"/>
      <c r="E136" s="73"/>
      <c r="F136" s="73"/>
      <c r="G136" s="73"/>
    </row>
    <row r="137" spans="1:7" s="68" customFormat="1" ht="24.75" customHeight="1" thickBot="1">
      <c r="A137" s="86"/>
      <c r="B137" s="87" t="s">
        <v>222</v>
      </c>
      <c r="C137" s="88"/>
      <c r="D137" s="89"/>
      <c r="E137" s="89"/>
      <c r="F137" s="89"/>
      <c r="G137" s="89"/>
    </row>
    <row r="138" spans="1:7" ht="30.75" customHeight="1" thickBot="1">
      <c r="A138" s="90"/>
      <c r="B138" s="57" t="s">
        <v>223</v>
      </c>
      <c r="C138" s="91"/>
      <c r="D138" s="158">
        <f>D139</f>
        <v>0</v>
      </c>
      <c r="E138" s="91"/>
      <c r="F138" s="91"/>
      <c r="G138" s="91"/>
    </row>
    <row r="139" spans="1:7" s="68" customFormat="1" ht="20.25" customHeight="1">
      <c r="A139" s="92"/>
      <c r="B139" s="93" t="s">
        <v>224</v>
      </c>
      <c r="C139" s="94"/>
      <c r="D139" s="95">
        <f>D140+D152+D181</f>
        <v>0</v>
      </c>
      <c r="E139" s="95"/>
      <c r="F139" s="95"/>
      <c r="G139" s="95"/>
    </row>
    <row r="140" spans="1:7" s="68" customFormat="1" ht="20.25" customHeight="1">
      <c r="A140" s="69"/>
      <c r="B140" s="65" t="s">
        <v>225</v>
      </c>
      <c r="C140" s="76"/>
      <c r="D140" s="67">
        <f>D141+D142+D143+D144+D145+D146+D147+D148+D149+D150+D151</f>
        <v>0</v>
      </c>
      <c r="E140" s="67"/>
      <c r="F140" s="67"/>
      <c r="G140" s="67"/>
    </row>
    <row r="141" spans="1:7" s="43" customFormat="1" ht="20.25" customHeight="1">
      <c r="A141" s="69"/>
      <c r="B141" s="70" t="s">
        <v>226</v>
      </c>
      <c r="C141" s="76"/>
      <c r="D141" s="71"/>
      <c r="E141" s="75"/>
      <c r="F141" s="75"/>
      <c r="G141" s="75"/>
    </row>
    <row r="142" spans="1:7" s="68" customFormat="1" ht="20.25" customHeight="1">
      <c r="A142" s="69"/>
      <c r="B142" s="70" t="s">
        <v>227</v>
      </c>
      <c r="C142" s="76"/>
      <c r="D142" s="71"/>
      <c r="E142" s="71"/>
      <c r="F142" s="71"/>
      <c r="G142" s="71"/>
    </row>
    <row r="143" spans="1:7" s="43" customFormat="1" ht="30.75" customHeight="1">
      <c r="A143" s="69"/>
      <c r="B143" s="70" t="s">
        <v>228</v>
      </c>
      <c r="C143" s="76"/>
      <c r="D143" s="71"/>
      <c r="E143" s="75"/>
      <c r="F143" s="75"/>
      <c r="G143" s="75"/>
    </row>
    <row r="144" spans="1:7" s="43" customFormat="1" ht="20.25" customHeight="1">
      <c r="A144" s="69"/>
      <c r="B144" s="70" t="s">
        <v>229</v>
      </c>
      <c r="C144" s="76"/>
      <c r="D144" s="71"/>
      <c r="E144" s="75"/>
      <c r="F144" s="75"/>
      <c r="G144" s="75"/>
    </row>
    <row r="145" spans="1:7" s="68" customFormat="1" ht="20.25" customHeight="1">
      <c r="A145" s="69"/>
      <c r="B145" s="70" t="s">
        <v>230</v>
      </c>
      <c r="C145" s="76"/>
      <c r="D145" s="71"/>
      <c r="E145" s="71"/>
      <c r="F145" s="71"/>
      <c r="G145" s="71"/>
    </row>
    <row r="146" spans="1:7" s="68" customFormat="1" ht="30.75" customHeight="1">
      <c r="A146" s="69"/>
      <c r="B146" s="70" t="s">
        <v>231</v>
      </c>
      <c r="C146" s="76"/>
      <c r="D146" s="71"/>
      <c r="E146" s="71"/>
      <c r="F146" s="71"/>
      <c r="G146" s="71"/>
    </row>
    <row r="147" spans="1:7" s="43" customFormat="1" ht="20.25" customHeight="1">
      <c r="A147" s="69"/>
      <c r="B147" s="70" t="s">
        <v>232</v>
      </c>
      <c r="C147" s="76"/>
      <c r="D147" s="71"/>
      <c r="E147" s="75"/>
      <c r="F147" s="75"/>
      <c r="G147" s="75"/>
    </row>
    <row r="148" spans="1:7" s="68" customFormat="1" ht="33.75" customHeight="1">
      <c r="A148" s="69"/>
      <c r="B148" s="70" t="s">
        <v>233</v>
      </c>
      <c r="C148" s="76"/>
      <c r="D148" s="71"/>
      <c r="E148" s="71"/>
      <c r="F148" s="71"/>
      <c r="G148" s="71"/>
    </row>
    <row r="149" spans="1:7" s="68" customFormat="1" ht="20.25" customHeight="1">
      <c r="A149" s="69"/>
      <c r="B149" s="70" t="s">
        <v>234</v>
      </c>
      <c r="C149" s="75"/>
      <c r="D149" s="71"/>
      <c r="E149" s="71"/>
      <c r="F149" s="71"/>
      <c r="G149" s="71"/>
    </row>
    <row r="150" spans="1:7" s="68" customFormat="1" ht="20.25" customHeight="1">
      <c r="A150" s="69"/>
      <c r="B150" s="70" t="s">
        <v>235</v>
      </c>
      <c r="C150" s="76"/>
      <c r="D150" s="71"/>
      <c r="E150" s="71"/>
      <c r="F150" s="71"/>
      <c r="G150" s="71"/>
    </row>
    <row r="151" spans="1:7" s="68" customFormat="1" ht="20.25" customHeight="1">
      <c r="A151" s="69"/>
      <c r="B151" s="70" t="s">
        <v>236</v>
      </c>
      <c r="C151" s="76"/>
      <c r="D151" s="71"/>
      <c r="E151" s="71"/>
      <c r="F151" s="71"/>
      <c r="G151" s="71"/>
    </row>
    <row r="152" spans="1:7" s="68" customFormat="1" ht="20.25" customHeight="1">
      <c r="A152" s="69"/>
      <c r="B152" s="65" t="s">
        <v>237</v>
      </c>
      <c r="C152" s="77"/>
      <c r="D152" s="67">
        <f>D153+D160</f>
        <v>0</v>
      </c>
      <c r="E152" s="67"/>
      <c r="F152" s="67"/>
      <c r="G152" s="67"/>
    </row>
    <row r="153" spans="1:7" s="68" customFormat="1" ht="20.25" customHeight="1">
      <c r="A153" s="69"/>
      <c r="B153" s="70" t="s">
        <v>238</v>
      </c>
      <c r="C153" s="75"/>
      <c r="D153" s="71">
        <f>D154+D155+D156+D157+D158+D159</f>
        <v>0</v>
      </c>
      <c r="E153" s="71"/>
      <c r="F153" s="71"/>
      <c r="G153" s="71"/>
    </row>
    <row r="154" spans="1:7" s="43" customFormat="1" ht="20.25" customHeight="1">
      <c r="A154" s="69"/>
      <c r="B154" s="96" t="s">
        <v>239</v>
      </c>
      <c r="C154" s="75"/>
      <c r="D154" s="73"/>
      <c r="E154" s="76"/>
      <c r="F154" s="76"/>
      <c r="G154" s="76"/>
    </row>
    <row r="155" spans="1:7" s="43" customFormat="1" ht="20.25" customHeight="1">
      <c r="A155" s="69"/>
      <c r="B155" s="96" t="s">
        <v>240</v>
      </c>
      <c r="C155" s="75"/>
      <c r="D155" s="73"/>
      <c r="E155" s="76"/>
      <c r="F155" s="76"/>
      <c r="G155" s="76"/>
    </row>
    <row r="156" spans="1:7" s="74" customFormat="1" ht="20.25" customHeight="1">
      <c r="A156" s="69"/>
      <c r="B156" s="96" t="s">
        <v>241</v>
      </c>
      <c r="C156" s="75"/>
      <c r="D156" s="73"/>
      <c r="E156" s="76"/>
      <c r="F156" s="76"/>
      <c r="G156" s="76"/>
    </row>
    <row r="157" spans="1:7" s="74" customFormat="1" ht="25.5" customHeight="1">
      <c r="A157" s="69"/>
      <c r="B157" s="96" t="s">
        <v>242</v>
      </c>
      <c r="C157" s="84"/>
      <c r="D157" s="73"/>
      <c r="E157" s="73"/>
      <c r="F157" s="73"/>
      <c r="G157" s="73"/>
    </row>
    <row r="158" spans="1:7" s="43" customFormat="1" ht="28.5" customHeight="1">
      <c r="A158" s="69"/>
      <c r="B158" s="96" t="s">
        <v>243</v>
      </c>
      <c r="C158" s="77"/>
      <c r="D158" s="73"/>
      <c r="E158" s="76"/>
      <c r="F158" s="76"/>
      <c r="G158" s="76"/>
    </row>
    <row r="159" spans="1:7" s="74" customFormat="1" ht="20.25" customHeight="1">
      <c r="A159" s="69"/>
      <c r="B159" s="96" t="s">
        <v>244</v>
      </c>
      <c r="C159" s="77"/>
      <c r="D159" s="73"/>
      <c r="E159" s="73"/>
      <c r="F159" s="73"/>
      <c r="G159" s="73"/>
    </row>
    <row r="160" spans="1:7" s="68" customFormat="1" ht="20.25" customHeight="1">
      <c r="A160" s="69"/>
      <c r="B160" s="70" t="s">
        <v>245</v>
      </c>
      <c r="C160" s="75"/>
      <c r="D160" s="71">
        <f>D161+D162+D163+D164+D165+D166+D167+D168+D169+D170+D171+D172+D173+D174+D175+D176+D177+D178+D179+D180</f>
        <v>0</v>
      </c>
      <c r="E160" s="71"/>
      <c r="F160" s="71"/>
      <c r="G160" s="71"/>
    </row>
    <row r="161" spans="1:7" s="74" customFormat="1" ht="20.25" customHeight="1">
      <c r="A161" s="69"/>
      <c r="B161" s="97" t="s">
        <v>246</v>
      </c>
      <c r="C161" s="75"/>
      <c r="D161" s="81"/>
      <c r="E161" s="81"/>
      <c r="F161" s="81"/>
      <c r="G161" s="81"/>
    </row>
    <row r="162" spans="1:7" s="43" customFormat="1" ht="20.25" customHeight="1">
      <c r="A162" s="69"/>
      <c r="B162" s="97" t="s">
        <v>247</v>
      </c>
      <c r="C162" s="77"/>
      <c r="D162" s="81"/>
      <c r="E162" s="66"/>
      <c r="F162" s="66"/>
      <c r="G162" s="66"/>
    </row>
    <row r="163" spans="1:7" s="74" customFormat="1" ht="30.75" customHeight="1">
      <c r="A163" s="69"/>
      <c r="B163" s="97" t="s">
        <v>248</v>
      </c>
      <c r="C163" s="77"/>
      <c r="D163" s="81"/>
      <c r="E163" s="81"/>
      <c r="F163" s="81"/>
      <c r="G163" s="81"/>
    </row>
    <row r="164" spans="1:7" s="43" customFormat="1" ht="30.75" customHeight="1">
      <c r="A164" s="69"/>
      <c r="B164" s="97" t="s">
        <v>249</v>
      </c>
      <c r="C164" s="77"/>
      <c r="D164" s="81"/>
      <c r="E164" s="66"/>
      <c r="F164" s="66"/>
      <c r="G164" s="66"/>
    </row>
    <row r="165" spans="1:7" s="74" customFormat="1" ht="20.25" customHeight="1">
      <c r="A165" s="69"/>
      <c r="B165" s="97" t="s">
        <v>250</v>
      </c>
      <c r="C165" s="77"/>
      <c r="D165" s="81"/>
      <c r="E165" s="66"/>
      <c r="F165" s="66"/>
      <c r="G165" s="66"/>
    </row>
    <row r="166" spans="1:7" s="43" customFormat="1" ht="20.25" customHeight="1">
      <c r="A166" s="69"/>
      <c r="B166" s="97" t="s">
        <v>251</v>
      </c>
      <c r="C166" s="77"/>
      <c r="D166" s="81"/>
      <c r="E166" s="66"/>
      <c r="F166" s="66"/>
      <c r="G166" s="66"/>
    </row>
    <row r="167" spans="1:7" s="43" customFormat="1" ht="30.75" customHeight="1">
      <c r="A167" s="69"/>
      <c r="B167" s="97" t="s">
        <v>252</v>
      </c>
      <c r="C167" s="77"/>
      <c r="D167" s="81"/>
      <c r="E167" s="66"/>
      <c r="F167" s="66"/>
      <c r="G167" s="66"/>
    </row>
    <row r="168" spans="1:7" s="43" customFormat="1" ht="20.25" customHeight="1">
      <c r="A168" s="69"/>
      <c r="B168" s="97" t="s">
        <v>253</v>
      </c>
      <c r="C168" s="77"/>
      <c r="D168" s="81"/>
      <c r="E168" s="66"/>
      <c r="F168" s="66"/>
      <c r="G168" s="66"/>
    </row>
    <row r="169" spans="1:7" s="43" customFormat="1" ht="20.25" customHeight="1">
      <c r="A169" s="69"/>
      <c r="B169" s="97" t="s">
        <v>254</v>
      </c>
      <c r="C169" s="77"/>
      <c r="D169" s="81"/>
      <c r="E169" s="66"/>
      <c r="F169" s="66"/>
      <c r="G169" s="66"/>
    </row>
    <row r="170" spans="1:7" s="43" customFormat="1" ht="20.25" customHeight="1">
      <c r="A170" s="69"/>
      <c r="B170" s="97" t="s">
        <v>255</v>
      </c>
      <c r="C170" s="77"/>
      <c r="D170" s="81"/>
      <c r="E170" s="66"/>
      <c r="F170" s="66"/>
      <c r="G170" s="66"/>
    </row>
    <row r="171" spans="1:7" s="43" customFormat="1" ht="20.25" customHeight="1">
      <c r="A171" s="69"/>
      <c r="B171" s="97" t="s">
        <v>256</v>
      </c>
      <c r="C171" s="77"/>
      <c r="D171" s="81"/>
      <c r="E171" s="66"/>
      <c r="F171" s="66"/>
      <c r="G171" s="66"/>
    </row>
    <row r="172" spans="1:7" s="43" customFormat="1" ht="20.25" customHeight="1">
      <c r="A172" s="69"/>
      <c r="B172" s="97" t="s">
        <v>257</v>
      </c>
      <c r="C172" s="77"/>
      <c r="D172" s="81"/>
      <c r="E172" s="66"/>
      <c r="F172" s="66"/>
      <c r="G172" s="66"/>
    </row>
    <row r="173" spans="1:7" s="43" customFormat="1" ht="20.25" customHeight="1">
      <c r="A173" s="69"/>
      <c r="B173" s="97" t="s">
        <v>258</v>
      </c>
      <c r="C173" s="77"/>
      <c r="D173" s="81"/>
      <c r="E173" s="66"/>
      <c r="F173" s="66"/>
      <c r="G173" s="66"/>
    </row>
    <row r="174" spans="1:7" s="74" customFormat="1" ht="20.25" customHeight="1">
      <c r="A174" s="69"/>
      <c r="B174" s="97" t="s">
        <v>259</v>
      </c>
      <c r="C174" s="77"/>
      <c r="D174" s="81"/>
      <c r="E174" s="81"/>
      <c r="F174" s="81"/>
      <c r="G174" s="81"/>
    </row>
    <row r="175" spans="1:7" s="43" customFormat="1" ht="20.25" customHeight="1">
      <c r="A175" s="69"/>
      <c r="B175" s="97" t="s">
        <v>260</v>
      </c>
      <c r="C175" s="84"/>
      <c r="D175" s="81"/>
      <c r="E175" s="66"/>
      <c r="F175" s="66"/>
      <c r="G175" s="66"/>
    </row>
    <row r="176" spans="1:7" s="43" customFormat="1" ht="20.25" customHeight="1">
      <c r="A176" s="69"/>
      <c r="B176" s="97" t="s">
        <v>261</v>
      </c>
      <c r="C176" s="77"/>
      <c r="D176" s="81"/>
      <c r="E176" s="66"/>
      <c r="F176" s="66"/>
      <c r="G176" s="66"/>
    </row>
    <row r="177" spans="1:7" s="43" customFormat="1" ht="20.25" customHeight="1">
      <c r="A177" s="69"/>
      <c r="B177" s="97" t="s">
        <v>262</v>
      </c>
      <c r="C177" s="77"/>
      <c r="D177" s="81"/>
      <c r="E177" s="66"/>
      <c r="F177" s="66"/>
      <c r="G177" s="66"/>
    </row>
    <row r="178" spans="1:7" s="43" customFormat="1" ht="30.75" customHeight="1">
      <c r="A178" s="69"/>
      <c r="B178" s="98" t="s">
        <v>263</v>
      </c>
      <c r="C178" s="77"/>
      <c r="D178" s="81"/>
      <c r="E178" s="66"/>
      <c r="F178" s="66"/>
      <c r="G178" s="66"/>
    </row>
    <row r="179" spans="1:7" s="43" customFormat="1" ht="20.25" customHeight="1">
      <c r="A179" s="69"/>
      <c r="B179" s="97" t="s">
        <v>264</v>
      </c>
      <c r="C179" s="77"/>
      <c r="D179" s="81"/>
      <c r="E179" s="66"/>
      <c r="F179" s="66"/>
      <c r="G179" s="66"/>
    </row>
    <row r="180" spans="1:7" s="74" customFormat="1" ht="30.75" customHeight="1">
      <c r="A180" s="69"/>
      <c r="B180" s="97" t="s">
        <v>265</v>
      </c>
      <c r="C180" s="77"/>
      <c r="D180" s="81"/>
      <c r="E180" s="81"/>
      <c r="F180" s="81"/>
      <c r="G180" s="81"/>
    </row>
    <row r="181" spans="1:7" s="43" customFormat="1" ht="20.25" customHeight="1">
      <c r="A181" s="69"/>
      <c r="B181" s="65" t="s">
        <v>266</v>
      </c>
      <c r="C181" s="77"/>
      <c r="D181" s="67">
        <f>D182</f>
        <v>0</v>
      </c>
      <c r="E181" s="77"/>
      <c r="F181" s="77"/>
      <c r="G181" s="77"/>
    </row>
    <row r="182" spans="1:7" s="43" customFormat="1" ht="20.25" customHeight="1">
      <c r="A182" s="69"/>
      <c r="B182" s="70" t="s">
        <v>267</v>
      </c>
      <c r="C182" s="77"/>
      <c r="D182" s="71">
        <f>D183</f>
        <v>0</v>
      </c>
      <c r="E182" s="75"/>
      <c r="F182" s="75"/>
      <c r="G182" s="75"/>
    </row>
    <row r="183" spans="1:7" s="43" customFormat="1" ht="20.25" customHeight="1">
      <c r="A183" s="69"/>
      <c r="B183" s="70" t="s">
        <v>268</v>
      </c>
      <c r="C183" s="77"/>
      <c r="D183" s="73">
        <f>D184+D185</f>
        <v>0</v>
      </c>
      <c r="E183" s="76"/>
      <c r="F183" s="76"/>
      <c r="G183" s="76"/>
    </row>
    <row r="184" spans="1:7" s="43" customFormat="1" ht="20.25" customHeight="1">
      <c r="A184" s="69"/>
      <c r="B184" s="97" t="s">
        <v>269</v>
      </c>
      <c r="C184" s="77"/>
      <c r="D184" s="81"/>
      <c r="E184" s="66"/>
      <c r="F184" s="66"/>
      <c r="G184" s="66"/>
    </row>
    <row r="185" spans="1:7" s="43" customFormat="1" ht="20.25" customHeight="1">
      <c r="A185" s="69"/>
      <c r="B185" s="97" t="s">
        <v>270</v>
      </c>
      <c r="C185" s="77"/>
      <c r="D185" s="81"/>
      <c r="E185" s="66"/>
      <c r="F185" s="66"/>
      <c r="G185" s="66"/>
    </row>
    <row r="186" spans="1:7" s="43" customFormat="1" ht="30.75" customHeight="1">
      <c r="A186" s="69"/>
      <c r="B186" s="99" t="s">
        <v>271</v>
      </c>
      <c r="C186" s="77"/>
      <c r="D186" s="79"/>
      <c r="E186" s="84"/>
      <c r="F186" s="84"/>
      <c r="G186" s="84"/>
    </row>
    <row r="187" spans="1:7" s="43" customFormat="1" ht="30.75" customHeight="1">
      <c r="A187" s="69"/>
      <c r="B187" s="65" t="s">
        <v>272</v>
      </c>
      <c r="C187" s="77"/>
      <c r="D187" s="67"/>
      <c r="E187" s="77"/>
      <c r="F187" s="77"/>
      <c r="G187" s="77"/>
    </row>
    <row r="188" spans="1:7" s="43" customFormat="1" ht="30.75" customHeight="1">
      <c r="A188" s="69"/>
      <c r="B188" s="65" t="s">
        <v>273</v>
      </c>
      <c r="C188" s="77"/>
      <c r="D188" s="67"/>
      <c r="E188" s="77"/>
      <c r="F188" s="77"/>
      <c r="G188" s="77"/>
    </row>
    <row r="189" spans="1:7" s="43" customFormat="1" ht="30.75" customHeight="1">
      <c r="A189" s="69"/>
      <c r="B189" s="70" t="s">
        <v>274</v>
      </c>
      <c r="C189" s="77"/>
      <c r="D189" s="71"/>
      <c r="E189" s="75"/>
      <c r="F189" s="75"/>
      <c r="G189" s="75"/>
    </row>
    <row r="190" spans="1:7" s="43" customFormat="1" ht="20.25" customHeight="1">
      <c r="A190" s="69"/>
      <c r="B190" s="70" t="s">
        <v>275</v>
      </c>
      <c r="C190" s="75"/>
      <c r="D190" s="71"/>
      <c r="E190" s="75"/>
      <c r="F190" s="75"/>
      <c r="G190" s="75"/>
    </row>
    <row r="191" spans="1:7" s="43" customFormat="1" ht="20.25" customHeight="1">
      <c r="A191" s="69"/>
      <c r="B191" s="70" t="s">
        <v>276</v>
      </c>
      <c r="C191" s="75"/>
      <c r="D191" s="71"/>
      <c r="E191" s="75"/>
      <c r="F191" s="75"/>
      <c r="G191" s="75"/>
    </row>
    <row r="192" spans="1:7" s="43" customFormat="1" ht="20.25" customHeight="1">
      <c r="A192" s="69"/>
      <c r="B192" s="70" t="s">
        <v>277</v>
      </c>
      <c r="C192" s="75"/>
      <c r="D192" s="71"/>
      <c r="E192" s="75"/>
      <c r="F192" s="75"/>
      <c r="G192" s="75"/>
    </row>
    <row r="193" spans="1:7" s="43" customFormat="1" ht="20.25" customHeight="1">
      <c r="A193" s="69"/>
      <c r="B193" s="99" t="s">
        <v>278</v>
      </c>
      <c r="C193" s="84"/>
      <c r="D193" s="79"/>
      <c r="E193" s="84"/>
      <c r="F193" s="84"/>
      <c r="G193" s="84"/>
    </row>
    <row r="194" spans="1:7" s="43" customFormat="1" ht="20.25" customHeight="1">
      <c r="A194" s="69"/>
      <c r="B194" s="99" t="s">
        <v>279</v>
      </c>
      <c r="C194" s="84"/>
      <c r="D194" s="79"/>
      <c r="E194" s="84"/>
      <c r="F194" s="84"/>
      <c r="G194" s="84"/>
    </row>
    <row r="195" spans="1:7" s="43" customFormat="1" ht="30.75" customHeight="1">
      <c r="A195" s="69"/>
      <c r="B195" s="65" t="s">
        <v>280</v>
      </c>
      <c r="C195" s="77"/>
      <c r="D195" s="67"/>
      <c r="E195" s="77"/>
      <c r="F195" s="77"/>
      <c r="G195" s="77"/>
    </row>
    <row r="196" spans="1:7" s="43" customFormat="1" ht="20.25" customHeight="1">
      <c r="A196" s="69"/>
      <c r="B196" s="65" t="s">
        <v>281</v>
      </c>
      <c r="C196" s="77"/>
      <c r="D196" s="67"/>
      <c r="E196" s="77"/>
      <c r="F196" s="77"/>
      <c r="G196" s="77"/>
    </row>
    <row r="197" spans="1:7" s="43" customFormat="1" ht="20.25" customHeight="1">
      <c r="A197" s="69"/>
      <c r="B197" s="65" t="s">
        <v>282</v>
      </c>
      <c r="C197" s="77"/>
      <c r="D197" s="67"/>
      <c r="E197" s="77"/>
      <c r="F197" s="77"/>
      <c r="G197" s="77"/>
    </row>
    <row r="198" spans="1:7" s="43" customFormat="1" ht="30.75" customHeight="1">
      <c r="A198" s="69"/>
      <c r="B198" s="70" t="s">
        <v>283</v>
      </c>
      <c r="C198" s="75"/>
      <c r="D198" s="71"/>
      <c r="E198" s="75"/>
      <c r="F198" s="75"/>
      <c r="G198" s="75"/>
    </row>
    <row r="199" spans="1:7" s="43" customFormat="1" ht="20.25" customHeight="1">
      <c r="A199" s="69"/>
      <c r="B199" s="70" t="s">
        <v>284</v>
      </c>
      <c r="C199" s="75"/>
      <c r="D199" s="71"/>
      <c r="E199" s="75"/>
      <c r="F199" s="75"/>
      <c r="G199" s="75"/>
    </row>
    <row r="200" spans="1:7" s="43" customFormat="1" ht="20.25" customHeight="1" thickBot="1">
      <c r="A200" s="86"/>
      <c r="B200" s="100" t="s">
        <v>285</v>
      </c>
      <c r="C200" s="101"/>
      <c r="D200" s="159"/>
      <c r="E200" s="101"/>
      <c r="F200" s="101"/>
      <c r="G200" s="101"/>
    </row>
    <row r="201" spans="1:7" s="43" customFormat="1" ht="30.75" customHeight="1" thickBot="1">
      <c r="A201" s="102"/>
      <c r="B201" s="103" t="s">
        <v>286</v>
      </c>
      <c r="C201" s="104"/>
      <c r="D201" s="160"/>
      <c r="E201" s="105"/>
      <c r="F201" s="105"/>
      <c r="G201" s="105"/>
    </row>
    <row r="202" spans="1:7" s="43" customFormat="1" ht="20.25" customHeight="1">
      <c r="A202" s="92"/>
      <c r="B202" s="93" t="s">
        <v>287</v>
      </c>
      <c r="C202" s="106"/>
      <c r="D202" s="95"/>
      <c r="E202" s="107"/>
      <c r="F202" s="107"/>
      <c r="G202" s="107"/>
    </row>
    <row r="203" spans="1:7" s="43" customFormat="1" ht="20.25" customHeight="1">
      <c r="A203" s="69"/>
      <c r="B203" s="65" t="s">
        <v>288</v>
      </c>
      <c r="C203" s="108"/>
      <c r="D203" s="67"/>
      <c r="E203" s="77"/>
      <c r="F203" s="77"/>
      <c r="G203" s="77"/>
    </row>
    <row r="204" spans="1:7" s="43" customFormat="1" ht="20.25" customHeight="1">
      <c r="A204" s="69"/>
      <c r="B204" s="65" t="s">
        <v>289</v>
      </c>
      <c r="C204" s="108"/>
      <c r="D204" s="67"/>
      <c r="E204" s="77"/>
      <c r="F204" s="77"/>
      <c r="G204" s="77"/>
    </row>
    <row r="205" spans="1:7" s="43" customFormat="1" ht="20.25" customHeight="1">
      <c r="A205" s="69"/>
      <c r="B205" s="65" t="s">
        <v>290</v>
      </c>
      <c r="C205" s="108"/>
      <c r="D205" s="67"/>
      <c r="E205" s="77"/>
      <c r="F205" s="77"/>
      <c r="G205" s="77"/>
    </row>
    <row r="206" spans="1:7" s="43" customFormat="1" ht="20.25" customHeight="1">
      <c r="A206" s="69"/>
      <c r="B206" s="65" t="s">
        <v>291</v>
      </c>
      <c r="C206" s="108"/>
      <c r="D206" s="67"/>
      <c r="E206" s="77"/>
      <c r="F206" s="77"/>
      <c r="G206" s="77"/>
    </row>
    <row r="207" spans="1:7" s="43" customFormat="1" ht="20.25" customHeight="1">
      <c r="A207" s="69"/>
      <c r="B207" s="65" t="s">
        <v>292</v>
      </c>
      <c r="C207" s="108"/>
      <c r="D207" s="67"/>
      <c r="E207" s="77"/>
      <c r="F207" s="77"/>
      <c r="G207" s="77"/>
    </row>
    <row r="208" spans="1:7" s="43" customFormat="1" ht="20.25" customHeight="1">
      <c r="A208" s="69"/>
      <c r="B208" s="65" t="s">
        <v>293</v>
      </c>
      <c r="C208" s="108"/>
      <c r="D208" s="67"/>
      <c r="E208" s="77"/>
      <c r="F208" s="77"/>
      <c r="G208" s="77"/>
    </row>
    <row r="209" spans="1:7" s="43" customFormat="1" ht="20.25" customHeight="1">
      <c r="A209" s="69"/>
      <c r="B209" s="99" t="s">
        <v>294</v>
      </c>
      <c r="C209" s="109"/>
      <c r="D209" s="79"/>
      <c r="E209" s="84"/>
      <c r="F209" s="84"/>
      <c r="G209" s="84"/>
    </row>
    <row r="210" spans="1:7" s="43" customFormat="1" ht="20.25" customHeight="1">
      <c r="A210" s="69"/>
      <c r="B210" s="65" t="s">
        <v>288</v>
      </c>
      <c r="C210" s="108"/>
      <c r="D210" s="67"/>
      <c r="E210" s="77"/>
      <c r="F210" s="77"/>
      <c r="G210" s="77"/>
    </row>
    <row r="211" spans="1:7" s="43" customFormat="1" ht="20.25" customHeight="1">
      <c r="A211" s="69"/>
      <c r="B211" s="65" t="s">
        <v>289</v>
      </c>
      <c r="C211" s="108"/>
      <c r="D211" s="67"/>
      <c r="E211" s="77"/>
      <c r="F211" s="77"/>
      <c r="G211" s="77"/>
    </row>
    <row r="212" spans="1:7" s="43" customFormat="1" ht="20.25" customHeight="1">
      <c r="A212" s="69"/>
      <c r="B212" s="65" t="s">
        <v>290</v>
      </c>
      <c r="C212" s="108"/>
      <c r="D212" s="67"/>
      <c r="E212" s="77"/>
      <c r="F212" s="77"/>
      <c r="G212" s="77"/>
    </row>
    <row r="213" spans="1:7" s="43" customFormat="1" ht="20.25" customHeight="1">
      <c r="A213" s="69"/>
      <c r="B213" s="65" t="s">
        <v>295</v>
      </c>
      <c r="C213" s="108"/>
      <c r="D213" s="67"/>
      <c r="E213" s="77"/>
      <c r="F213" s="77"/>
      <c r="G213" s="77"/>
    </row>
    <row r="214" spans="1:7" s="43" customFormat="1" ht="20.25" customHeight="1">
      <c r="A214" s="69"/>
      <c r="B214" s="65" t="s">
        <v>292</v>
      </c>
      <c r="C214" s="108"/>
      <c r="D214" s="67"/>
      <c r="E214" s="77"/>
      <c r="F214" s="77"/>
      <c r="G214" s="77"/>
    </row>
    <row r="215" spans="1:7" s="43" customFormat="1" ht="20.25" customHeight="1">
      <c r="A215" s="69"/>
      <c r="B215" s="65" t="s">
        <v>293</v>
      </c>
      <c r="C215" s="108"/>
      <c r="D215" s="67"/>
      <c r="E215" s="77"/>
      <c r="F215" s="77"/>
      <c r="G215" s="77"/>
    </row>
    <row r="216" spans="1:7" s="43" customFormat="1" ht="26.25" customHeight="1" thickBot="1">
      <c r="A216" s="86"/>
      <c r="B216" s="110" t="s">
        <v>296</v>
      </c>
      <c r="C216" s="111"/>
      <c r="D216" s="161"/>
      <c r="E216" s="112"/>
      <c r="F216" s="112"/>
      <c r="G216" s="112"/>
    </row>
    <row r="217" spans="1:7" ht="30.75" customHeight="1" thickBot="1">
      <c r="A217" s="113"/>
      <c r="B217" s="57" t="s">
        <v>297</v>
      </c>
      <c r="C217" s="114"/>
      <c r="D217" s="162"/>
      <c r="E217" s="115"/>
      <c r="F217" s="115"/>
      <c r="G217" s="115"/>
    </row>
    <row r="218" spans="1:7" s="68" customFormat="1" ht="20.25" customHeight="1">
      <c r="A218" s="92"/>
      <c r="B218" s="93" t="s">
        <v>287</v>
      </c>
      <c r="C218" s="106"/>
      <c r="D218" s="95"/>
      <c r="E218" s="95"/>
      <c r="F218" s="95"/>
      <c r="G218" s="95"/>
    </row>
    <row r="219" spans="1:7" s="43" customFormat="1" ht="20.25" customHeight="1">
      <c r="A219" s="69"/>
      <c r="B219" s="65" t="s">
        <v>298</v>
      </c>
      <c r="C219" s="108"/>
      <c r="D219" s="67"/>
      <c r="E219" s="77"/>
      <c r="F219" s="77"/>
      <c r="G219" s="77"/>
    </row>
    <row r="220" spans="1:7" s="43" customFormat="1" ht="20.25" customHeight="1">
      <c r="A220" s="69"/>
      <c r="B220" s="65" t="s">
        <v>299</v>
      </c>
      <c r="C220" s="108"/>
      <c r="D220" s="67"/>
      <c r="E220" s="77"/>
      <c r="F220" s="77"/>
      <c r="G220" s="77"/>
    </row>
    <row r="221" spans="1:7" s="68" customFormat="1" ht="20.25" customHeight="1">
      <c r="A221" s="69"/>
      <c r="B221" s="65" t="s">
        <v>289</v>
      </c>
      <c r="C221" s="108"/>
      <c r="D221" s="67"/>
      <c r="E221" s="67"/>
      <c r="F221" s="67"/>
      <c r="G221" s="67"/>
    </row>
    <row r="222" spans="1:7" s="43" customFormat="1" ht="30.75" customHeight="1">
      <c r="A222" s="69"/>
      <c r="B222" s="65" t="s">
        <v>300</v>
      </c>
      <c r="C222" s="108"/>
      <c r="D222" s="67"/>
      <c r="E222" s="77"/>
      <c r="F222" s="77"/>
      <c r="G222" s="77"/>
    </row>
    <row r="223" spans="1:7" s="43" customFormat="1" ht="20.25" customHeight="1">
      <c r="A223" s="69"/>
      <c r="B223" s="65" t="s">
        <v>291</v>
      </c>
      <c r="C223" s="108"/>
      <c r="D223" s="67"/>
      <c r="E223" s="77"/>
      <c r="F223" s="77"/>
      <c r="G223" s="77"/>
    </row>
    <row r="224" spans="1:7" s="43" customFormat="1" ht="20.25" customHeight="1">
      <c r="A224" s="69"/>
      <c r="B224" s="65" t="s">
        <v>292</v>
      </c>
      <c r="C224" s="108"/>
      <c r="D224" s="67"/>
      <c r="E224" s="77"/>
      <c r="F224" s="77"/>
      <c r="G224" s="77"/>
    </row>
    <row r="225" spans="1:7" s="43" customFormat="1" ht="20.25" customHeight="1">
      <c r="A225" s="69"/>
      <c r="B225" s="65" t="s">
        <v>301</v>
      </c>
      <c r="C225" s="108"/>
      <c r="D225" s="79"/>
      <c r="E225" s="84"/>
      <c r="F225" s="84"/>
      <c r="G225" s="84"/>
    </row>
    <row r="226" spans="1:7" s="43" customFormat="1" ht="20.25" customHeight="1">
      <c r="A226" s="69"/>
      <c r="B226" s="99" t="s">
        <v>294</v>
      </c>
      <c r="C226" s="109"/>
      <c r="D226" s="79"/>
      <c r="E226" s="84"/>
      <c r="F226" s="84"/>
      <c r="G226" s="84"/>
    </row>
    <row r="227" spans="1:7" s="43" customFormat="1" ht="20.25" customHeight="1">
      <c r="A227" s="69"/>
      <c r="B227" s="65" t="s">
        <v>298</v>
      </c>
      <c r="C227" s="108"/>
      <c r="D227" s="67"/>
      <c r="E227" s="77"/>
      <c r="F227" s="77"/>
      <c r="G227" s="77"/>
    </row>
    <row r="228" spans="1:7" s="43" customFormat="1" ht="20.25" customHeight="1">
      <c r="A228" s="69"/>
      <c r="B228" s="65" t="s">
        <v>299</v>
      </c>
      <c r="C228" s="108"/>
      <c r="D228" s="67"/>
      <c r="E228" s="77"/>
      <c r="F228" s="77"/>
      <c r="G228" s="77"/>
    </row>
    <row r="229" spans="1:7" s="43" customFormat="1" ht="20.25" customHeight="1">
      <c r="A229" s="69"/>
      <c r="B229" s="65" t="s">
        <v>289</v>
      </c>
      <c r="C229" s="108"/>
      <c r="D229" s="67"/>
      <c r="E229" s="77"/>
      <c r="F229" s="77"/>
      <c r="G229" s="77"/>
    </row>
    <row r="230" spans="1:7" s="43" customFormat="1" ht="30.75" customHeight="1">
      <c r="A230" s="69"/>
      <c r="B230" s="65" t="s">
        <v>300</v>
      </c>
      <c r="C230" s="108"/>
      <c r="D230" s="67"/>
      <c r="E230" s="77"/>
      <c r="F230" s="77"/>
      <c r="G230" s="77"/>
    </row>
    <row r="231" spans="1:7" s="43" customFormat="1" ht="20.25" customHeight="1">
      <c r="A231" s="69"/>
      <c r="B231" s="65" t="s">
        <v>302</v>
      </c>
      <c r="C231" s="108"/>
      <c r="D231" s="67"/>
      <c r="E231" s="77"/>
      <c r="F231" s="77"/>
      <c r="G231" s="77"/>
    </row>
    <row r="232" spans="1:7" s="43" customFormat="1" ht="20.25" customHeight="1">
      <c r="A232" s="69"/>
      <c r="B232" s="65" t="s">
        <v>292</v>
      </c>
      <c r="C232" s="108"/>
      <c r="D232" s="67"/>
      <c r="E232" s="77"/>
      <c r="F232" s="77"/>
      <c r="G232" s="77"/>
    </row>
    <row r="233" spans="1:7" s="43" customFormat="1" ht="21" customHeight="1" thickBot="1">
      <c r="A233" s="116"/>
      <c r="B233" s="117" t="s">
        <v>301</v>
      </c>
      <c r="C233" s="118"/>
      <c r="D233" s="163"/>
      <c r="E233" s="119"/>
      <c r="F233" s="119"/>
      <c r="G233" s="119"/>
    </row>
  </sheetData>
  <sheetProtection formatCells="0" formatColumns="0" autoFilter="0"/>
  <mergeCells count="1">
    <mergeCell ref="A2:G2"/>
  </mergeCells>
  <printOptions horizontalCentered="1"/>
  <pageMargins left="0" right="0" top="0.511811023622047" bottom="0" header="0" footer="0"/>
  <pageSetup paperSize="9" scale="63" fitToHeight="0"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0303</vt:lpstr>
      <vt:lpstr>ინდიკატორი 0303</vt:lpstr>
      <vt:lpstr>030301</vt:lpstr>
      <vt:lpstr>ინდიკატორი 030301</vt:lpstr>
      <vt:lpstr>030302</vt:lpstr>
      <vt:lpstr>ინდიკატორი 030302</vt:lpstr>
      <vt:lpstr>030303</vt:lpstr>
      <vt:lpstr>ინდიკატორი 030303</vt:lpstr>
      <vt:lpstr>ხარჯთაღრიცხვა (2)</vt:lpstr>
      <vt:lpstr>'ინდიკატორი 0303'!Print_Area</vt:lpstr>
      <vt:lpstr>'ხარჯთაღრიცხვა (2)'!Print_Area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Tamar Babilodze</cp:lastModifiedBy>
  <cp:lastPrinted>2021-12-10T13:14:39Z</cp:lastPrinted>
  <dcterms:created xsi:type="dcterms:W3CDTF">2021-06-16T13:27:45Z</dcterms:created>
  <dcterms:modified xsi:type="dcterms:W3CDTF">2024-11-16T12:28:13Z</dcterms:modified>
</cp:coreProperties>
</file>